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a_valenzuela\Desktop\"/>
    </mc:Choice>
  </mc:AlternateContent>
  <bookViews>
    <workbookView xWindow="0" yWindow="0" windowWidth="20490" windowHeight="6720" firstSheet="22" activeTab="25"/>
  </bookViews>
  <sheets>
    <sheet name="Dirección General de Trabajo" sheetId="1" r:id="rId1"/>
    <sheet name="Emp, Estab yTrab Registrados" sheetId="2" r:id="rId2"/>
    <sheet name="Contratos  Extra Aprobados" sheetId="3" r:id="rId3"/>
    <sheet name="Cont de Extra Apro por Rep " sheetId="29" r:id="rId4"/>
    <sheet name="Contra de Aprend por Rep Local" sheetId="4" r:id="rId5"/>
    <sheet name="Contra de Aprend por Ram de Act" sheetId="5" r:id="rId6"/>
    <sheet name="Coordinación de Inspección" sheetId="10" r:id="rId7"/>
    <sheet name="Púbico Atendido " sheetId="6" r:id="rId8"/>
    <sheet name="Visitas de Inspección por Tipos" sheetId="7" r:id="rId9"/>
    <sheet name="Visitas de Inpec por Rma de Act" sheetId="8" r:id="rId10"/>
    <sheet name="Infracciones Levantadas" sheetId="9" r:id="rId11"/>
    <sheet name="Asistencia Judicial" sheetId="11" r:id="rId12"/>
    <sheet name="Público Aten por Sexo " sheetId="12" r:id="rId13"/>
    <sheet name="Público Aten Trab y Emplea" sheetId="13" r:id="rId14"/>
    <sheet name="Púb Aten con Exp. por Ram " sheetId="14" r:id="rId15"/>
    <sheet name="Público Ate con Expe Judiciales" sheetId="15" r:id="rId16"/>
    <sheet name="Higiene y Seguridad" sheetId="16" r:id="rId17"/>
    <sheet name="Comités Creados" sheetId="17" r:id="rId18"/>
    <sheet name="Comités Creados por Rep. " sheetId="18" r:id="rId19"/>
    <sheet name="Acciones de Eva y Monit por Ram" sheetId="19" r:id="rId20"/>
    <sheet name="Personas Capacitadas por Rep " sheetId="20" r:id="rId21"/>
    <sheet name="Trabajo Infantil" sheetId="22" r:id="rId22"/>
    <sheet name=" N,N y A Ret por Ram de Act" sheetId="21" r:id="rId23"/>
    <sheet name="N,N y A Ret por Estatus Legal" sheetId="23" r:id="rId24"/>
    <sheet name="N,N y A Ret  por Sexo" sheetId="24" r:id="rId25"/>
    <sheet name="Talleres de Sensibilización" sheetId="30" r:id="rId26"/>
    <sheet name="Mediación y Arbitaje" sheetId="25" r:id="rId27"/>
    <sheet name="Med en Conflic y Convenios" sheetId="26" r:id="rId28"/>
    <sheet name="Med en Conflicto por Ram de Act" sheetId="27" r:id="rId29"/>
    <sheet name="Med en Conv. por Ram de Act" sheetId="28" r:id="rId3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30" l="1"/>
  <c r="F45" i="30"/>
  <c r="F44" i="30"/>
  <c r="F43" i="30"/>
  <c r="F42" i="30"/>
  <c r="F41" i="30"/>
  <c r="F40" i="30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 s="1"/>
  <c r="I6" i="30"/>
  <c r="H6" i="30"/>
  <c r="D6" i="30"/>
  <c r="H44" i="29" l="1"/>
  <c r="H43" i="29"/>
  <c r="H42" i="29"/>
  <c r="H41" i="29"/>
  <c r="H40" i="29"/>
  <c r="I40" i="29" s="1"/>
  <c r="H39" i="29"/>
  <c r="H38" i="29"/>
  <c r="H37" i="29"/>
  <c r="H36" i="29"/>
  <c r="H35" i="29"/>
  <c r="H34" i="29"/>
  <c r="H33" i="29"/>
  <c r="H32" i="29"/>
  <c r="H31" i="29"/>
  <c r="H30" i="29"/>
  <c r="H29" i="29"/>
  <c r="H28" i="29"/>
  <c r="I28" i="29" s="1"/>
  <c r="H27" i="29"/>
  <c r="H26" i="29"/>
  <c r="H25" i="29"/>
  <c r="H24" i="29"/>
  <c r="H23" i="29"/>
  <c r="H22" i="29"/>
  <c r="H21" i="29"/>
  <c r="H20" i="29"/>
  <c r="H19" i="29"/>
  <c r="H18" i="29"/>
  <c r="I18" i="29" s="1"/>
  <c r="H17" i="29"/>
  <c r="H16" i="29"/>
  <c r="I16" i="29" s="1"/>
  <c r="H15" i="29"/>
  <c r="H14" i="29"/>
  <c r="H13" i="29"/>
  <c r="H12" i="29"/>
  <c r="H11" i="29"/>
  <c r="H10" i="29"/>
  <c r="H9" i="29"/>
  <c r="H8" i="29"/>
  <c r="H4" i="29" s="1"/>
  <c r="H7" i="29"/>
  <c r="H6" i="29"/>
  <c r="I6" i="29" s="1"/>
  <c r="H5" i="29"/>
  <c r="L4" i="29"/>
  <c r="J4" i="29"/>
  <c r="F4" i="29"/>
  <c r="G40" i="29" s="1"/>
  <c r="M44" i="29" l="1"/>
  <c r="K37" i="29"/>
  <c r="I15" i="29"/>
  <c r="K41" i="29"/>
  <c r="M36" i="29"/>
  <c r="K29" i="29"/>
  <c r="M24" i="29"/>
  <c r="K17" i="29"/>
  <c r="M12" i="29"/>
  <c r="K5" i="29"/>
  <c r="M43" i="29"/>
  <c r="I41" i="29"/>
  <c r="K36" i="29"/>
  <c r="M31" i="29"/>
  <c r="I29" i="29"/>
  <c r="K24" i="29"/>
  <c r="M19" i="29"/>
  <c r="I17" i="29"/>
  <c r="K12" i="29"/>
  <c r="M7" i="29"/>
  <c r="I5" i="29"/>
  <c r="K30" i="29"/>
  <c r="K18" i="29"/>
  <c r="K6" i="29"/>
  <c r="M8" i="29"/>
  <c r="K44" i="29"/>
  <c r="M27" i="29"/>
  <c r="M15" i="29"/>
  <c r="M34" i="29"/>
  <c r="K15" i="29"/>
  <c r="M41" i="29"/>
  <c r="I27" i="29"/>
  <c r="K43" i="29"/>
  <c r="M38" i="29"/>
  <c r="I36" i="29"/>
  <c r="K31" i="29"/>
  <c r="M26" i="29"/>
  <c r="I24" i="29"/>
  <c r="K19" i="29"/>
  <c r="M14" i="29"/>
  <c r="I12" i="29"/>
  <c r="K7" i="29"/>
  <c r="K11" i="29"/>
  <c r="M37" i="29"/>
  <c r="M32" i="29"/>
  <c r="K25" i="29"/>
  <c r="K8" i="29"/>
  <c r="K39" i="29"/>
  <c r="K22" i="29"/>
  <c r="K38" i="29"/>
  <c r="M33" i="29"/>
  <c r="K26" i="29"/>
  <c r="M21" i="29"/>
  <c r="K14" i="29"/>
  <c r="M9" i="29"/>
  <c r="K33" i="29"/>
  <c r="M28" i="29"/>
  <c r="K21" i="29"/>
  <c r="M16" i="29"/>
  <c r="K9" i="29"/>
  <c r="K40" i="29"/>
  <c r="M35" i="29"/>
  <c r="K28" i="29"/>
  <c r="M23" i="29"/>
  <c r="K16" i="29"/>
  <c r="M11" i="29"/>
  <c r="M42" i="29"/>
  <c r="M30" i="29"/>
  <c r="M18" i="29"/>
  <c r="M25" i="29"/>
  <c r="M13" i="29"/>
  <c r="M20" i="29"/>
  <c r="K13" i="29"/>
  <c r="K32" i="29"/>
  <c r="K20" i="29"/>
  <c r="K27" i="29"/>
  <c r="M22" i="29"/>
  <c r="I39" i="29"/>
  <c r="M29" i="29"/>
  <c r="M17" i="29"/>
  <c r="M5" i="29"/>
  <c r="M40" i="29"/>
  <c r="K35" i="29"/>
  <c r="K23" i="29"/>
  <c r="M6" i="29"/>
  <c r="M39" i="29"/>
  <c r="M10" i="29"/>
  <c r="K34" i="29"/>
  <c r="K10" i="29"/>
  <c r="K42" i="29"/>
  <c r="I32" i="29"/>
  <c r="I9" i="29"/>
  <c r="I33" i="29"/>
  <c r="I10" i="29"/>
  <c r="I11" i="29"/>
  <c r="I35" i="29"/>
  <c r="I30" i="29"/>
  <c r="I7" i="29"/>
  <c r="I31" i="29"/>
  <c r="I43" i="29"/>
  <c r="I20" i="29"/>
  <c r="I44" i="29"/>
  <c r="I21" i="29"/>
  <c r="I22" i="29"/>
  <c r="I34" i="29"/>
  <c r="I23" i="29"/>
  <c r="I42" i="29"/>
  <c r="I19" i="29"/>
  <c r="I13" i="29"/>
  <c r="I25" i="29"/>
  <c r="I37" i="29"/>
  <c r="I14" i="29"/>
  <c r="I26" i="29"/>
  <c r="I38" i="29"/>
  <c r="G9" i="29"/>
  <c r="I8" i="29"/>
  <c r="G43" i="29"/>
  <c r="G25" i="29"/>
  <c r="G42" i="29"/>
  <c r="G11" i="29"/>
  <c r="G28" i="29"/>
  <c r="G33" i="29"/>
  <c r="G14" i="29"/>
  <c r="G26" i="29"/>
  <c r="G38" i="29"/>
  <c r="G7" i="29"/>
  <c r="G19" i="29"/>
  <c r="G31" i="29"/>
  <c r="G12" i="29"/>
  <c r="G24" i="29"/>
  <c r="G36" i="29"/>
  <c r="G5" i="29"/>
  <c r="G17" i="29"/>
  <c r="G29" i="29"/>
  <c r="G41" i="29"/>
  <c r="G13" i="29"/>
  <c r="G37" i="29"/>
  <c r="G18" i="29"/>
  <c r="G23" i="29"/>
  <c r="G16" i="29"/>
  <c r="G21" i="29"/>
  <c r="G10" i="29"/>
  <c r="G22" i="29"/>
  <c r="G34" i="29"/>
  <c r="G35" i="29"/>
  <c r="G15" i="29"/>
  <c r="G27" i="29"/>
  <c r="G39" i="29"/>
  <c r="G8" i="29"/>
  <c r="G20" i="29"/>
  <c r="G32" i="29"/>
  <c r="G44" i="29"/>
  <c r="G6" i="29"/>
  <c r="G30" i="29"/>
  <c r="G4" i="29" l="1"/>
  <c r="K4" i="29"/>
  <c r="M4" i="29"/>
  <c r="I4" i="29"/>
  <c r="D26" i="28" l="1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0" i="28"/>
  <c r="D9" i="28"/>
  <c r="D8" i="28"/>
  <c r="D6" i="28"/>
  <c r="D5" i="28"/>
  <c r="I4" i="28"/>
  <c r="H4" i="28"/>
  <c r="G4" i="28"/>
  <c r="F4" i="28"/>
  <c r="E4" i="28"/>
  <c r="D4" i="28" l="1"/>
  <c r="D27" i="27" l="1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 s="1"/>
  <c r="I5" i="27"/>
  <c r="H5" i="27"/>
  <c r="G5" i="27"/>
  <c r="F5" i="27"/>
  <c r="E5" i="27"/>
  <c r="G27" i="26" l="1"/>
  <c r="J26" i="26"/>
  <c r="G26" i="26"/>
  <c r="F26" i="26"/>
  <c r="L25" i="26"/>
  <c r="J25" i="26"/>
  <c r="G25" i="26"/>
  <c r="G24" i="26"/>
  <c r="L23" i="26"/>
  <c r="J23" i="26"/>
  <c r="G23" i="26"/>
  <c r="G22" i="26" s="1"/>
  <c r="K22" i="26"/>
  <c r="L27" i="26" s="1"/>
  <c r="I22" i="26"/>
  <c r="J27" i="26" s="1"/>
  <c r="E22" i="26"/>
  <c r="F23" i="26" s="1"/>
  <c r="G12" i="26"/>
  <c r="G11" i="26"/>
  <c r="G10" i="26"/>
  <c r="G9" i="26"/>
  <c r="G8" i="26"/>
  <c r="G7" i="26" s="1"/>
  <c r="K7" i="26"/>
  <c r="I7" i="26"/>
  <c r="E7" i="26"/>
  <c r="H25" i="26" l="1"/>
  <c r="H27" i="26"/>
  <c r="H26" i="26"/>
  <c r="H24" i="26"/>
  <c r="L11" i="26"/>
  <c r="J8" i="26"/>
  <c r="J11" i="26"/>
  <c r="L8" i="26"/>
  <c r="J12" i="26"/>
  <c r="L10" i="26"/>
  <c r="J10" i="26"/>
  <c r="L9" i="26"/>
  <c r="J9" i="26"/>
  <c r="L12" i="26"/>
  <c r="L26" i="26"/>
  <c r="F27" i="26"/>
  <c r="H23" i="26"/>
  <c r="F24" i="26"/>
  <c r="F22" i="26" s="1"/>
  <c r="J24" i="26"/>
  <c r="J22" i="26" s="1"/>
  <c r="L24" i="26"/>
  <c r="L22" i="26" s="1"/>
  <c r="F25" i="26"/>
  <c r="H22" i="26" l="1"/>
  <c r="F5" i="24" l="1"/>
  <c r="E5" i="24"/>
  <c r="E45" i="23" l="1"/>
  <c r="E44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5" i="23" s="1"/>
  <c r="E9" i="23"/>
  <c r="E8" i="23"/>
  <c r="E7" i="23"/>
  <c r="E6" i="23"/>
  <c r="H5" i="23"/>
  <c r="G5" i="23"/>
  <c r="E28" i="21" l="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 s="1"/>
  <c r="H5" i="21"/>
  <c r="G5" i="21"/>
  <c r="F5" i="21"/>
  <c r="G40" i="20" l="1"/>
  <c r="G38" i="20"/>
  <c r="G35" i="20"/>
  <c r="G34" i="20"/>
  <c r="G32" i="20"/>
  <c r="G29" i="20"/>
  <c r="G28" i="20"/>
  <c r="G26" i="20"/>
  <c r="G23" i="20"/>
  <c r="G22" i="20"/>
  <c r="I21" i="20"/>
  <c r="G20" i="20"/>
  <c r="G17" i="20"/>
  <c r="G16" i="20"/>
  <c r="I15" i="20"/>
  <c r="G14" i="20"/>
  <c r="G11" i="20"/>
  <c r="G10" i="20"/>
  <c r="I9" i="20"/>
  <c r="G8" i="20"/>
  <c r="K5" i="20"/>
  <c r="J5" i="20"/>
  <c r="H5" i="20"/>
  <c r="I45" i="20" s="1"/>
  <c r="F5" i="20"/>
  <c r="G45" i="20" s="1"/>
  <c r="G41" i="20" l="1"/>
  <c r="I33" i="20"/>
  <c r="I16" i="20"/>
  <c r="G43" i="20"/>
  <c r="I10" i="20"/>
  <c r="I34" i="20"/>
  <c r="I11" i="20"/>
  <c r="I17" i="20"/>
  <c r="I23" i="20"/>
  <c r="I29" i="20"/>
  <c r="I35" i="20"/>
  <c r="I41" i="20"/>
  <c r="G6" i="20"/>
  <c r="G12" i="20"/>
  <c r="G18" i="20"/>
  <c r="G24" i="20"/>
  <c r="G30" i="20"/>
  <c r="G36" i="20"/>
  <c r="G42" i="20"/>
  <c r="I6" i="20"/>
  <c r="I12" i="20"/>
  <c r="I18" i="20"/>
  <c r="I24" i="20"/>
  <c r="I30" i="20"/>
  <c r="I36" i="20"/>
  <c r="I42" i="20"/>
  <c r="G7" i="20"/>
  <c r="G13" i="20"/>
  <c r="G19" i="20"/>
  <c r="G25" i="20"/>
  <c r="G31" i="20"/>
  <c r="G37" i="20"/>
  <c r="I7" i="20"/>
  <c r="I13" i="20"/>
  <c r="I19" i="20"/>
  <c r="I25" i="20"/>
  <c r="I31" i="20"/>
  <c r="I37" i="20"/>
  <c r="I43" i="20"/>
  <c r="G44" i="20"/>
  <c r="I44" i="20"/>
  <c r="I27" i="20"/>
  <c r="I39" i="20"/>
  <c r="I22" i="20"/>
  <c r="I28" i="20"/>
  <c r="I40" i="20"/>
  <c r="I8" i="20"/>
  <c r="I14" i="20"/>
  <c r="I20" i="20"/>
  <c r="I26" i="20"/>
  <c r="I32" i="20"/>
  <c r="I38" i="20"/>
  <c r="G9" i="20"/>
  <c r="G15" i="20"/>
  <c r="G21" i="20"/>
  <c r="G27" i="20"/>
  <c r="G33" i="20"/>
  <c r="G39" i="20"/>
  <c r="I5" i="20" l="1"/>
  <c r="G5" i="20"/>
  <c r="G45" i="19" l="1"/>
  <c r="G43" i="19"/>
  <c r="G42" i="19"/>
  <c r="G40" i="19"/>
  <c r="G39" i="19"/>
  <c r="G37" i="19"/>
  <c r="G36" i="19"/>
  <c r="G35" i="19"/>
  <c r="G34" i="19"/>
  <c r="G33" i="19"/>
  <c r="G27" i="19"/>
  <c r="G25" i="19"/>
  <c r="G24" i="19"/>
  <c r="G23" i="19"/>
  <c r="G22" i="19"/>
  <c r="G21" i="19"/>
  <c r="G15" i="19"/>
  <c r="G13" i="19"/>
  <c r="G12" i="19"/>
  <c r="G11" i="19"/>
  <c r="G10" i="19"/>
  <c r="G9" i="19"/>
  <c r="I5" i="19"/>
  <c r="H5" i="19"/>
  <c r="F5" i="19"/>
  <c r="G44" i="19" s="1"/>
  <c r="G14" i="19" l="1"/>
  <c r="G26" i="19"/>
  <c r="G38" i="19"/>
  <c r="G16" i="19"/>
  <c r="G28" i="19"/>
  <c r="G17" i="19"/>
  <c r="G29" i="19"/>
  <c r="G41" i="19"/>
  <c r="G6" i="19"/>
  <c r="G18" i="19"/>
  <c r="G30" i="19"/>
  <c r="G7" i="19"/>
  <c r="G19" i="19"/>
  <c r="G31" i="19"/>
  <c r="G8" i="19"/>
  <c r="G20" i="19"/>
  <c r="G32" i="19"/>
  <c r="G5" i="19" l="1"/>
  <c r="G39" i="18" l="1"/>
  <c r="G38" i="18"/>
  <c r="G37" i="18"/>
  <c r="G36" i="18"/>
  <c r="G27" i="18"/>
  <c r="G26" i="18"/>
  <c r="G25" i="18"/>
  <c r="G24" i="18"/>
  <c r="G23" i="18"/>
  <c r="G15" i="18"/>
  <c r="G14" i="18"/>
  <c r="G13" i="18"/>
  <c r="G12" i="18"/>
  <c r="G11" i="18"/>
  <c r="F5" i="18"/>
  <c r="G35" i="18" s="1"/>
  <c r="G16" i="18" l="1"/>
  <c r="G28" i="18"/>
  <c r="G40" i="18"/>
  <c r="G17" i="18"/>
  <c r="G29" i="18"/>
  <c r="G41" i="18"/>
  <c r="G6" i="18"/>
  <c r="G18" i="18"/>
  <c r="G30" i="18"/>
  <c r="G42" i="18"/>
  <c r="G7" i="18"/>
  <c r="G19" i="18"/>
  <c r="G31" i="18"/>
  <c r="G43" i="18"/>
  <c r="G8" i="18"/>
  <c r="G20" i="18"/>
  <c r="G32" i="18"/>
  <c r="G44" i="18"/>
  <c r="G9" i="18"/>
  <c r="G21" i="18"/>
  <c r="G33" i="18"/>
  <c r="G45" i="18"/>
  <c r="G10" i="18"/>
  <c r="G22" i="18"/>
  <c r="G34" i="18"/>
  <c r="G5" i="18" l="1"/>
  <c r="C8" i="15" l="1"/>
  <c r="D14" i="15" s="1"/>
  <c r="D10" i="15" l="1"/>
  <c r="D9" i="15"/>
  <c r="D13" i="15"/>
  <c r="D12" i="15"/>
  <c r="D11" i="15"/>
  <c r="D8" i="15" l="1"/>
  <c r="E3" i="14" l="1"/>
  <c r="F25" i="14" s="1"/>
  <c r="F19" i="14" l="1"/>
  <c r="F4" i="14"/>
  <c r="F5" i="14"/>
  <c r="F18" i="14"/>
  <c r="F7" i="14"/>
  <c r="F8" i="14"/>
  <c r="F20" i="14"/>
  <c r="F21" i="14"/>
  <c r="F14" i="14"/>
  <c r="F15" i="14"/>
  <c r="F6" i="14"/>
  <c r="F11" i="14"/>
  <c r="F23" i="14"/>
  <c r="F9" i="14"/>
  <c r="F10" i="14"/>
  <c r="F22" i="14"/>
  <c r="F12" i="14"/>
  <c r="F24" i="14"/>
  <c r="F16" i="14"/>
  <c r="F17" i="14"/>
  <c r="F13" i="14"/>
  <c r="F3" i="14" l="1"/>
  <c r="F46" i="13" l="1"/>
  <c r="F45" i="13"/>
  <c r="G45" i="13" s="1"/>
  <c r="F44" i="13"/>
  <c r="F43" i="13"/>
  <c r="F42" i="13"/>
  <c r="G42" i="13" s="1"/>
  <c r="F41" i="13"/>
  <c r="G41" i="13" s="1"/>
  <c r="F40" i="13"/>
  <c r="F39" i="13"/>
  <c r="G39" i="13" s="1"/>
  <c r="F38" i="13"/>
  <c r="G38" i="13" s="1"/>
  <c r="F37" i="13"/>
  <c r="F36" i="13"/>
  <c r="G36" i="13" s="1"/>
  <c r="F35" i="13"/>
  <c r="G35" i="13" s="1"/>
  <c r="F34" i="13"/>
  <c r="F33" i="13"/>
  <c r="F32" i="13"/>
  <c r="F31" i="13"/>
  <c r="G31" i="13" s="1"/>
  <c r="F30" i="13"/>
  <c r="F29" i="13"/>
  <c r="F28" i="13"/>
  <c r="G28" i="13" s="1"/>
  <c r="F27" i="13"/>
  <c r="F26" i="13"/>
  <c r="F25" i="13"/>
  <c r="G25" i="13" s="1"/>
  <c r="F24" i="13"/>
  <c r="F23" i="13"/>
  <c r="F22" i="13"/>
  <c r="G22" i="13" s="1"/>
  <c r="F21" i="13"/>
  <c r="F20" i="13"/>
  <c r="F19" i="13"/>
  <c r="G19" i="13" s="1"/>
  <c r="F18" i="13"/>
  <c r="F17" i="13"/>
  <c r="F16" i="13"/>
  <c r="G16" i="13" s="1"/>
  <c r="F15" i="13"/>
  <c r="F14" i="13"/>
  <c r="F13" i="13"/>
  <c r="G13" i="13" s="1"/>
  <c r="F12" i="13"/>
  <c r="F11" i="13"/>
  <c r="F10" i="13"/>
  <c r="G10" i="13" s="1"/>
  <c r="F9" i="13"/>
  <c r="F8" i="13"/>
  <c r="F6" i="13" s="1"/>
  <c r="F7" i="13"/>
  <c r="G7" i="13" s="1"/>
  <c r="J6" i="13"/>
  <c r="H6" i="13"/>
  <c r="K46" i="13" l="1"/>
  <c r="K43" i="13"/>
  <c r="K40" i="13"/>
  <c r="K37" i="13"/>
  <c r="K34" i="13"/>
  <c r="I31" i="13"/>
  <c r="I28" i="13"/>
  <c r="I25" i="13"/>
  <c r="I22" i="13"/>
  <c r="I19" i="13"/>
  <c r="I16" i="13"/>
  <c r="I13" i="13"/>
  <c r="I10" i="13"/>
  <c r="I7" i="13"/>
  <c r="I43" i="13"/>
  <c r="I40" i="13"/>
  <c r="I37" i="13"/>
  <c r="I34" i="13"/>
  <c r="G43" i="13"/>
  <c r="G40" i="13"/>
  <c r="G37" i="13"/>
  <c r="G34" i="13"/>
  <c r="I35" i="13"/>
  <c r="G20" i="13"/>
  <c r="K13" i="13"/>
  <c r="I46" i="13"/>
  <c r="G46" i="13"/>
  <c r="I41" i="13"/>
  <c r="G32" i="13"/>
  <c r="G23" i="13"/>
  <c r="G11" i="13"/>
  <c r="K7" i="13"/>
  <c r="K30" i="13"/>
  <c r="K27" i="13"/>
  <c r="K24" i="13"/>
  <c r="K21" i="13"/>
  <c r="K18" i="13"/>
  <c r="K15" i="13"/>
  <c r="K12" i="13"/>
  <c r="K9" i="13"/>
  <c r="I42" i="13"/>
  <c r="I36" i="13"/>
  <c r="G30" i="13"/>
  <c r="G24" i="13"/>
  <c r="G18" i="13"/>
  <c r="G12" i="13"/>
  <c r="K45" i="13"/>
  <c r="K42" i="13"/>
  <c r="K39" i="13"/>
  <c r="K36" i="13"/>
  <c r="K33" i="13"/>
  <c r="I30" i="13"/>
  <c r="I27" i="13"/>
  <c r="I24" i="13"/>
  <c r="I21" i="13"/>
  <c r="I18" i="13"/>
  <c r="I15" i="13"/>
  <c r="I12" i="13"/>
  <c r="I9" i="13"/>
  <c r="I39" i="13"/>
  <c r="I33" i="13"/>
  <c r="G27" i="13"/>
  <c r="G21" i="13"/>
  <c r="G15" i="13"/>
  <c r="G9" i="13"/>
  <c r="K32" i="13"/>
  <c r="K29" i="13"/>
  <c r="K26" i="13"/>
  <c r="K23" i="13"/>
  <c r="K20" i="13"/>
  <c r="K17" i="13"/>
  <c r="K14" i="13"/>
  <c r="K11" i="13"/>
  <c r="K8" i="13"/>
  <c r="I38" i="13"/>
  <c r="G26" i="13"/>
  <c r="G14" i="13"/>
  <c r="K22" i="13"/>
  <c r="K16" i="13"/>
  <c r="I45" i="13"/>
  <c r="K44" i="13"/>
  <c r="K41" i="13"/>
  <c r="K38" i="13"/>
  <c r="K35" i="13"/>
  <c r="I32" i="13"/>
  <c r="I29" i="13"/>
  <c r="I26" i="13"/>
  <c r="I23" i="13"/>
  <c r="I20" i="13"/>
  <c r="I17" i="13"/>
  <c r="I14" i="13"/>
  <c r="I11" i="13"/>
  <c r="I8" i="13"/>
  <c r="I44" i="13"/>
  <c r="G29" i="13"/>
  <c r="G17" i="13"/>
  <c r="G8" i="13"/>
  <c r="G6" i="13" s="1"/>
  <c r="K10" i="13"/>
  <c r="K31" i="13"/>
  <c r="K28" i="13"/>
  <c r="K25" i="13"/>
  <c r="K19" i="13"/>
  <c r="G44" i="13"/>
  <c r="K6" i="13" l="1"/>
  <c r="I6" i="13"/>
  <c r="E46" i="12" l="1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I6" i="12"/>
  <c r="G6" i="12"/>
  <c r="F9" i="12" l="1"/>
  <c r="F15" i="12"/>
  <c r="F21" i="12"/>
  <c r="F20" i="12"/>
  <c r="F34" i="12"/>
  <c r="F40" i="12"/>
  <c r="F35" i="12"/>
  <c r="F41" i="12"/>
  <c r="F38" i="12"/>
  <c r="F10" i="12"/>
  <c r="F32" i="12"/>
  <c r="F25" i="12"/>
  <c r="F17" i="12"/>
  <c r="F31" i="12"/>
  <c r="F11" i="12"/>
  <c r="F26" i="12"/>
  <c r="E6" i="12"/>
  <c r="F18" i="12" s="1"/>
  <c r="F22" i="12"/>
  <c r="F23" i="12"/>
  <c r="F16" i="12"/>
  <c r="F37" i="12"/>
  <c r="F43" i="12"/>
  <c r="F7" i="12"/>
  <c r="F28" i="12" l="1"/>
  <c r="F27" i="12"/>
  <c r="F8" i="12"/>
  <c r="F14" i="12"/>
  <c r="F30" i="12"/>
  <c r="F29" i="12"/>
  <c r="F13" i="12"/>
  <c r="J46" i="12"/>
  <c r="H46" i="12"/>
  <c r="F46" i="12"/>
  <c r="J45" i="12"/>
  <c r="H45" i="12"/>
  <c r="F45" i="12"/>
  <c r="J32" i="12"/>
  <c r="J29" i="12"/>
  <c r="J26" i="12"/>
  <c r="J23" i="12"/>
  <c r="J20" i="12"/>
  <c r="J17" i="12"/>
  <c r="J14" i="12"/>
  <c r="J11" i="12"/>
  <c r="J8" i="12"/>
  <c r="J41" i="12"/>
  <c r="J38" i="12"/>
  <c r="J35" i="12"/>
  <c r="H32" i="12"/>
  <c r="H29" i="12"/>
  <c r="H26" i="12"/>
  <c r="H23" i="12"/>
  <c r="H20" i="12"/>
  <c r="H17" i="12"/>
  <c r="H14" i="12"/>
  <c r="H11" i="12"/>
  <c r="H8" i="12"/>
  <c r="H41" i="12"/>
  <c r="H38" i="12"/>
  <c r="H35" i="12"/>
  <c r="J31" i="12"/>
  <c r="J28" i="12"/>
  <c r="J25" i="12"/>
  <c r="J22" i="12"/>
  <c r="J19" i="12"/>
  <c r="J16" i="12"/>
  <c r="J13" i="12"/>
  <c r="J10" i="12"/>
  <c r="J7" i="12"/>
  <c r="J43" i="12"/>
  <c r="J40" i="12"/>
  <c r="J37" i="12"/>
  <c r="J34" i="12"/>
  <c r="H31" i="12"/>
  <c r="H28" i="12"/>
  <c r="H25" i="12"/>
  <c r="H22" i="12"/>
  <c r="H19" i="12"/>
  <c r="H16" i="12"/>
  <c r="H13" i="12"/>
  <c r="H10" i="12"/>
  <c r="H7" i="12"/>
  <c r="H43" i="12"/>
  <c r="H40" i="12"/>
  <c r="H37" i="12"/>
  <c r="H34" i="12"/>
  <c r="J30" i="12"/>
  <c r="J27" i="12"/>
  <c r="J24" i="12"/>
  <c r="J21" i="12"/>
  <c r="J18" i="12"/>
  <c r="J15" i="12"/>
  <c r="J12" i="12"/>
  <c r="J9" i="12"/>
  <c r="J44" i="12"/>
  <c r="H44" i="12"/>
  <c r="F44" i="12"/>
  <c r="F39" i="12"/>
  <c r="H30" i="12"/>
  <c r="J42" i="12"/>
  <c r="J36" i="12"/>
  <c r="H15" i="12"/>
  <c r="H42" i="12"/>
  <c r="H36" i="12"/>
  <c r="F42" i="12"/>
  <c r="F36" i="12"/>
  <c r="H21" i="12"/>
  <c r="H39" i="12"/>
  <c r="H18" i="12"/>
  <c r="H24" i="12"/>
  <c r="H33" i="12"/>
  <c r="F24" i="12"/>
  <c r="H9" i="12"/>
  <c r="H27" i="12"/>
  <c r="H12" i="12"/>
  <c r="J39" i="12"/>
  <c r="J33" i="12"/>
  <c r="F19" i="12"/>
  <c r="F12" i="12"/>
  <c r="F6" i="12" s="1"/>
  <c r="H6" i="12" l="1"/>
  <c r="J6" i="12"/>
  <c r="E4" i="9" l="1"/>
  <c r="E7" i="8" l="1"/>
  <c r="E46" i="7" l="1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6" i="7" s="1"/>
  <c r="E8" i="7"/>
  <c r="E7" i="7"/>
  <c r="K6" i="7"/>
  <c r="J6" i="7"/>
  <c r="H6" i="7"/>
  <c r="F6" i="7"/>
  <c r="E16" i="6" l="1"/>
  <c r="E15" i="6"/>
  <c r="E14" i="6"/>
  <c r="E13" i="6"/>
  <c r="E12" i="6"/>
  <c r="E11" i="6"/>
  <c r="E10" i="6"/>
  <c r="E9" i="6"/>
  <c r="E8" i="6"/>
  <c r="E7" i="6"/>
  <c r="E6" i="6" s="1"/>
  <c r="I6" i="6"/>
  <c r="G6" i="6"/>
  <c r="G23" i="5" l="1"/>
  <c r="F23" i="5"/>
  <c r="G22" i="5"/>
  <c r="G21" i="5"/>
  <c r="F21" i="5"/>
  <c r="G20" i="5"/>
  <c r="G19" i="5"/>
  <c r="G18" i="5"/>
  <c r="F18" i="5"/>
  <c r="G17" i="5"/>
  <c r="G16" i="5"/>
  <c r="F16" i="5"/>
  <c r="G15" i="5"/>
  <c r="F15" i="5"/>
  <c r="G14" i="5"/>
  <c r="G13" i="5"/>
  <c r="F13" i="5"/>
  <c r="G12" i="5"/>
  <c r="G11" i="5"/>
  <c r="F11" i="5"/>
  <c r="G10" i="5"/>
  <c r="F10" i="5"/>
  <c r="G9" i="5"/>
  <c r="G8" i="5"/>
  <c r="G7" i="5" s="1"/>
  <c r="F8" i="5"/>
  <c r="K7" i="5"/>
  <c r="I7" i="5"/>
  <c r="E7" i="5"/>
  <c r="F20" i="5" s="1"/>
  <c r="H13" i="5" l="1"/>
  <c r="H23" i="5"/>
  <c r="H9" i="5"/>
  <c r="H16" i="5"/>
  <c r="J22" i="5"/>
  <c r="J14" i="5"/>
  <c r="L9" i="5"/>
  <c r="L19" i="5"/>
  <c r="H14" i="5"/>
  <c r="J9" i="5"/>
  <c r="L10" i="5"/>
  <c r="J20" i="5"/>
  <c r="L12" i="5"/>
  <c r="J17" i="5"/>
  <c r="H12" i="5"/>
  <c r="J19" i="5"/>
  <c r="L16" i="5"/>
  <c r="L11" i="5"/>
  <c r="L21" i="5"/>
  <c r="J21" i="5"/>
  <c r="L13" i="5"/>
  <c r="L8" i="5"/>
  <c r="L18" i="5"/>
  <c r="J8" i="5"/>
  <c r="J7" i="5" s="1"/>
  <c r="L17" i="5"/>
  <c r="L22" i="5"/>
  <c r="J12" i="5"/>
  <c r="H17" i="5"/>
  <c r="J16" i="5"/>
  <c r="J11" i="5"/>
  <c r="L23" i="5"/>
  <c r="J13" i="5"/>
  <c r="J23" i="5"/>
  <c r="L15" i="5"/>
  <c r="L20" i="5"/>
  <c r="J10" i="5"/>
  <c r="L14" i="5"/>
  <c r="H10" i="5"/>
  <c r="H21" i="5"/>
  <c r="H22" i="5"/>
  <c r="H15" i="5"/>
  <c r="H11" i="5"/>
  <c r="H19" i="5"/>
  <c r="H20" i="5"/>
  <c r="H8" i="5"/>
  <c r="F19" i="5"/>
  <c r="F14" i="5"/>
  <c r="F9" i="5"/>
  <c r="F7" i="5" s="1"/>
  <c r="F22" i="5"/>
  <c r="F12" i="5"/>
  <c r="F17" i="5"/>
  <c r="L7" i="5" l="1"/>
  <c r="H7" i="5"/>
  <c r="G45" i="4" l="1"/>
  <c r="G44" i="4"/>
  <c r="F44" i="4"/>
  <c r="G43" i="4"/>
  <c r="G42" i="4"/>
  <c r="F42" i="4"/>
  <c r="G41" i="4"/>
  <c r="G40" i="4"/>
  <c r="H40" i="4" s="1"/>
  <c r="G39" i="4"/>
  <c r="H39" i="4" s="1"/>
  <c r="F39" i="4"/>
  <c r="G38" i="4"/>
  <c r="H38" i="4" s="1"/>
  <c r="G37" i="4"/>
  <c r="H37" i="4" s="1"/>
  <c r="F37" i="4"/>
  <c r="G36" i="4"/>
  <c r="G35" i="4"/>
  <c r="G34" i="4"/>
  <c r="F34" i="4"/>
  <c r="G33" i="4"/>
  <c r="G32" i="4"/>
  <c r="F32" i="4"/>
  <c r="G31" i="4"/>
  <c r="H31" i="4" s="1"/>
  <c r="G30" i="4"/>
  <c r="F30" i="4"/>
  <c r="G29" i="4"/>
  <c r="H29" i="4" s="1"/>
  <c r="G28" i="4"/>
  <c r="G27" i="4"/>
  <c r="F27" i="4"/>
  <c r="G26" i="4"/>
  <c r="G25" i="4"/>
  <c r="F25" i="4"/>
  <c r="G24" i="4"/>
  <c r="G23" i="4"/>
  <c r="G22" i="4"/>
  <c r="H22" i="4" s="1"/>
  <c r="F22" i="4"/>
  <c r="G21" i="4"/>
  <c r="H21" i="4" s="1"/>
  <c r="F21" i="4"/>
  <c r="G20" i="4"/>
  <c r="F20" i="4"/>
  <c r="G19" i="4"/>
  <c r="G18" i="4"/>
  <c r="F18" i="4"/>
  <c r="G17" i="4"/>
  <c r="G16" i="4"/>
  <c r="G15" i="4"/>
  <c r="H15" i="4" s="1"/>
  <c r="F15" i="4"/>
  <c r="G14" i="4"/>
  <c r="H14" i="4" s="1"/>
  <c r="G13" i="4"/>
  <c r="H13" i="4" s="1"/>
  <c r="F13" i="4"/>
  <c r="G12" i="4"/>
  <c r="G11" i="4"/>
  <c r="G10" i="4"/>
  <c r="F10" i="4"/>
  <c r="G9" i="4"/>
  <c r="F9" i="4"/>
  <c r="G8" i="4"/>
  <c r="G5" i="4" s="1"/>
  <c r="F8" i="4"/>
  <c r="G7" i="4"/>
  <c r="H7" i="4" s="1"/>
  <c r="F7" i="4"/>
  <c r="G6" i="4"/>
  <c r="F6" i="4"/>
  <c r="K5" i="4"/>
  <c r="I5" i="4"/>
  <c r="E5" i="4"/>
  <c r="F41" i="4" s="1"/>
  <c r="L45" i="4" l="1"/>
  <c r="J38" i="4"/>
  <c r="L33" i="4"/>
  <c r="J26" i="4"/>
  <c r="L21" i="4"/>
  <c r="J14" i="4"/>
  <c r="L9" i="4"/>
  <c r="J18" i="4"/>
  <c r="L13" i="4"/>
  <c r="H11" i="4"/>
  <c r="J6" i="4"/>
  <c r="J5" i="4" s="1"/>
  <c r="J15" i="4"/>
  <c r="L19" i="4"/>
  <c r="J43" i="4"/>
  <c r="H24" i="4"/>
  <c r="L14" i="4"/>
  <c r="J45" i="4"/>
  <c r="L40" i="4"/>
  <c r="J33" i="4"/>
  <c r="L28" i="4"/>
  <c r="J21" i="4"/>
  <c r="L16" i="4"/>
  <c r="J9" i="4"/>
  <c r="L22" i="4"/>
  <c r="L10" i="4"/>
  <c r="L36" i="4"/>
  <c r="J29" i="4"/>
  <c r="L43" i="4"/>
  <c r="J7" i="4"/>
  <c r="J40" i="4"/>
  <c r="L35" i="4"/>
  <c r="J28" i="4"/>
  <c r="L23" i="4"/>
  <c r="J16" i="4"/>
  <c r="L11" i="4"/>
  <c r="L42" i="4"/>
  <c r="J35" i="4"/>
  <c r="L30" i="4"/>
  <c r="J23" i="4"/>
  <c r="L18" i="4"/>
  <c r="J11" i="4"/>
  <c r="L6" i="4"/>
  <c r="L41" i="4"/>
  <c r="J22" i="4"/>
  <c r="L31" i="4"/>
  <c r="H36" i="4"/>
  <c r="H12" i="4"/>
  <c r="J42" i="4"/>
  <c r="L37" i="4"/>
  <c r="H35" i="4"/>
  <c r="J30" i="4"/>
  <c r="L25" i="4"/>
  <c r="H23" i="4"/>
  <c r="L7" i="4"/>
  <c r="L44" i="4"/>
  <c r="H42" i="4"/>
  <c r="J37" i="4"/>
  <c r="L32" i="4"/>
  <c r="H30" i="4"/>
  <c r="J25" i="4"/>
  <c r="L20" i="4"/>
  <c r="H18" i="4"/>
  <c r="J13" i="4"/>
  <c r="L8" i="4"/>
  <c r="H6" i="4"/>
  <c r="J34" i="4"/>
  <c r="L29" i="4"/>
  <c r="L17" i="4"/>
  <c r="J10" i="4"/>
  <c r="J41" i="4"/>
  <c r="L24" i="4"/>
  <c r="L12" i="4"/>
  <c r="J44" i="4"/>
  <c r="L39" i="4"/>
  <c r="J32" i="4"/>
  <c r="L27" i="4"/>
  <c r="J20" i="4"/>
  <c r="L15" i="4"/>
  <c r="J8" i="4"/>
  <c r="J39" i="4"/>
  <c r="L34" i="4"/>
  <c r="J27" i="4"/>
  <c r="J17" i="4"/>
  <c r="J31" i="4"/>
  <c r="J12" i="4"/>
  <c r="L38" i="4"/>
  <c r="J36" i="4"/>
  <c r="J19" i="4"/>
  <c r="J24" i="4"/>
  <c r="L26" i="4"/>
  <c r="H16" i="4"/>
  <c r="H32" i="4"/>
  <c r="H41" i="4"/>
  <c r="H17" i="4"/>
  <c r="H33" i="4"/>
  <c r="H9" i="4"/>
  <c r="H25" i="4"/>
  <c r="H26" i="4"/>
  <c r="H34" i="4"/>
  <c r="H43" i="4"/>
  <c r="H10" i="4"/>
  <c r="H19" i="4"/>
  <c r="H27" i="4"/>
  <c r="H44" i="4"/>
  <c r="H20" i="4"/>
  <c r="H28" i="4"/>
  <c r="H45" i="4"/>
  <c r="H8" i="4"/>
  <c r="F11" i="4"/>
  <c r="F5" i="4" s="1"/>
  <c r="F23" i="4"/>
  <c r="F35" i="4"/>
  <c r="F16" i="4"/>
  <c r="F28" i="4"/>
  <c r="F40" i="4"/>
  <c r="F33" i="4"/>
  <c r="F45" i="4"/>
  <c r="F14" i="4"/>
  <c r="F26" i="4"/>
  <c r="F38" i="4"/>
  <c r="F19" i="4"/>
  <c r="F31" i="4"/>
  <c r="F43" i="4"/>
  <c r="F12" i="4"/>
  <c r="F24" i="4"/>
  <c r="F36" i="4"/>
  <c r="F17" i="4"/>
  <c r="F29" i="4"/>
  <c r="L5" i="4" l="1"/>
  <c r="H5" i="4"/>
  <c r="E92" i="3" l="1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 s="1"/>
  <c r="I6" i="3"/>
  <c r="G6" i="3"/>
  <c r="F79" i="3" l="1"/>
  <c r="F43" i="3"/>
  <c r="J91" i="3"/>
  <c r="J88" i="3"/>
  <c r="J85" i="3"/>
  <c r="J82" i="3"/>
  <c r="J79" i="3"/>
  <c r="J76" i="3"/>
  <c r="J73" i="3"/>
  <c r="J70" i="3"/>
  <c r="J67" i="3"/>
  <c r="J64" i="3"/>
  <c r="J61" i="3"/>
  <c r="J58" i="3"/>
  <c r="J55" i="3"/>
  <c r="J52" i="3"/>
  <c r="J49" i="3"/>
  <c r="J46" i="3"/>
  <c r="J43" i="3"/>
  <c r="J40" i="3"/>
  <c r="J37" i="3"/>
  <c r="J34" i="3"/>
  <c r="J31" i="3"/>
  <c r="J28" i="3"/>
  <c r="J25" i="3"/>
  <c r="J22" i="3"/>
  <c r="J19" i="3"/>
  <c r="J16" i="3"/>
  <c r="J13" i="3"/>
  <c r="J10" i="3"/>
  <c r="J7" i="3"/>
  <c r="H91" i="3"/>
  <c r="H88" i="3"/>
  <c r="H85" i="3"/>
  <c r="H82" i="3"/>
  <c r="H79" i="3"/>
  <c r="H76" i="3"/>
  <c r="H73" i="3"/>
  <c r="H70" i="3"/>
  <c r="H67" i="3"/>
  <c r="H64" i="3"/>
  <c r="H61" i="3"/>
  <c r="H58" i="3"/>
  <c r="H55" i="3"/>
  <c r="H52" i="3"/>
  <c r="H49" i="3"/>
  <c r="H46" i="3"/>
  <c r="H43" i="3"/>
  <c r="H40" i="3"/>
  <c r="H37" i="3"/>
  <c r="H34" i="3"/>
  <c r="H31" i="3"/>
  <c r="H28" i="3"/>
  <c r="H25" i="3"/>
  <c r="H22" i="3"/>
  <c r="H19" i="3"/>
  <c r="H16" i="3"/>
  <c r="H13" i="3"/>
  <c r="H11" i="3"/>
  <c r="H69" i="3"/>
  <c r="J69" i="3"/>
  <c r="H10" i="3"/>
  <c r="H86" i="3"/>
  <c r="J81" i="3"/>
  <c r="H77" i="3"/>
  <c r="J72" i="3"/>
  <c r="J63" i="3"/>
  <c r="H59" i="3"/>
  <c r="J54" i="3"/>
  <c r="J45" i="3"/>
  <c r="H41" i="3"/>
  <c r="H32" i="3"/>
  <c r="H23" i="3"/>
  <c r="H14" i="3"/>
  <c r="H90" i="3"/>
  <c r="H81" i="3"/>
  <c r="H72" i="3"/>
  <c r="H63" i="3"/>
  <c r="H54" i="3"/>
  <c r="H36" i="3"/>
  <c r="H27" i="3"/>
  <c r="J9" i="3"/>
  <c r="F85" i="3"/>
  <c r="F67" i="3"/>
  <c r="F58" i="3"/>
  <c r="F40" i="3"/>
  <c r="F13" i="3"/>
  <c r="H9" i="3"/>
  <c r="J86" i="3"/>
  <c r="J77" i="3"/>
  <c r="J68" i="3"/>
  <c r="J59" i="3"/>
  <c r="J50" i="3"/>
  <c r="J41" i="3"/>
  <c r="J32" i="3"/>
  <c r="J23" i="3"/>
  <c r="J14" i="3"/>
  <c r="J90" i="3"/>
  <c r="H68" i="3"/>
  <c r="H50" i="3"/>
  <c r="J36" i="3"/>
  <c r="J27" i="3"/>
  <c r="J18" i="3"/>
  <c r="H45" i="3"/>
  <c r="H18" i="3"/>
  <c r="F76" i="3"/>
  <c r="F31" i="3"/>
  <c r="F22" i="3"/>
  <c r="F49" i="3"/>
  <c r="J89" i="3"/>
  <c r="J80" i="3"/>
  <c r="J71" i="3"/>
  <c r="J62" i="3"/>
  <c r="J53" i="3"/>
  <c r="J44" i="3"/>
  <c r="J35" i="3"/>
  <c r="J26" i="3"/>
  <c r="J17" i="3"/>
  <c r="J56" i="3"/>
  <c r="J47" i="3"/>
  <c r="H7" i="3"/>
  <c r="J87" i="3"/>
  <c r="J78" i="3"/>
  <c r="H65" i="3"/>
  <c r="J51" i="3"/>
  <c r="J42" i="3"/>
  <c r="H29" i="3"/>
  <c r="H20" i="3"/>
  <c r="H42" i="3"/>
  <c r="H89" i="3"/>
  <c r="J84" i="3"/>
  <c r="H80" i="3"/>
  <c r="J75" i="3"/>
  <c r="H71" i="3"/>
  <c r="J66" i="3"/>
  <c r="H62" i="3"/>
  <c r="J57" i="3"/>
  <c r="H53" i="3"/>
  <c r="J48" i="3"/>
  <c r="H44" i="3"/>
  <c r="J39" i="3"/>
  <c r="H35" i="3"/>
  <c r="J30" i="3"/>
  <c r="H26" i="3"/>
  <c r="J21" i="3"/>
  <c r="H17" i="3"/>
  <c r="J12" i="3"/>
  <c r="J8" i="3"/>
  <c r="H8" i="3"/>
  <c r="J83" i="3"/>
  <c r="H83" i="3"/>
  <c r="H56" i="3"/>
  <c r="H47" i="3"/>
  <c r="J33" i="3"/>
  <c r="J15" i="3"/>
  <c r="H87" i="3"/>
  <c r="H78" i="3"/>
  <c r="H51" i="3"/>
  <c r="H24" i="3"/>
  <c r="H84" i="3"/>
  <c r="H75" i="3"/>
  <c r="H66" i="3"/>
  <c r="H57" i="3"/>
  <c r="H48" i="3"/>
  <c r="H39" i="3"/>
  <c r="H30" i="3"/>
  <c r="H21" i="3"/>
  <c r="H12" i="3"/>
  <c r="J92" i="3"/>
  <c r="J74" i="3"/>
  <c r="J65" i="3"/>
  <c r="J38" i="3"/>
  <c r="J29" i="3"/>
  <c r="J20" i="3"/>
  <c r="J11" i="3"/>
  <c r="H92" i="3"/>
  <c r="H74" i="3"/>
  <c r="J60" i="3"/>
  <c r="H38" i="3"/>
  <c r="J24" i="3"/>
  <c r="H60" i="3"/>
  <c r="H33" i="3"/>
  <c r="H15" i="3"/>
  <c r="F91" i="3"/>
  <c r="F34" i="3"/>
  <c r="F70" i="3"/>
  <c r="F37" i="3"/>
  <c r="F73" i="3"/>
  <c r="F16" i="3"/>
  <c r="F64" i="3"/>
  <c r="F19" i="3"/>
  <c r="F55" i="3"/>
  <c r="F10" i="3"/>
  <c r="F46" i="3"/>
  <c r="F82" i="3"/>
  <c r="F25" i="3"/>
  <c r="F61" i="3"/>
  <c r="F28" i="3"/>
  <c r="F52" i="3"/>
  <c r="F88" i="3"/>
  <c r="F47" i="3"/>
  <c r="F83" i="3"/>
  <c r="F7" i="3"/>
  <c r="F8" i="3"/>
  <c r="F21" i="3"/>
  <c r="F39" i="3"/>
  <c r="F57" i="3"/>
  <c r="F84" i="3"/>
  <c r="F26" i="3"/>
  <c r="F35" i="3"/>
  <c r="F44" i="3"/>
  <c r="F53" i="3"/>
  <c r="F62" i="3"/>
  <c r="F71" i="3"/>
  <c r="F80" i="3"/>
  <c r="F89" i="3"/>
  <c r="F11" i="3"/>
  <c r="F38" i="3"/>
  <c r="F65" i="3"/>
  <c r="F74" i="3"/>
  <c r="F48" i="3"/>
  <c r="F66" i="3"/>
  <c r="F75" i="3"/>
  <c r="F17" i="3"/>
  <c r="F20" i="3"/>
  <c r="F29" i="3"/>
  <c r="F56" i="3"/>
  <c r="F92" i="3"/>
  <c r="F12" i="3"/>
  <c r="F30" i="3"/>
  <c r="F9" i="3"/>
  <c r="F90" i="3"/>
  <c r="F36" i="3"/>
  <c r="F14" i="3"/>
  <c r="F18" i="3"/>
  <c r="F45" i="3"/>
  <c r="F63" i="3"/>
  <c r="F32" i="3"/>
  <c r="F77" i="3"/>
  <c r="F27" i="3"/>
  <c r="F54" i="3"/>
  <c r="F72" i="3"/>
  <c r="F81" i="3"/>
  <c r="F23" i="3"/>
  <c r="F41" i="3"/>
  <c r="F50" i="3"/>
  <c r="F59" i="3"/>
  <c r="F68" i="3"/>
  <c r="F86" i="3"/>
  <c r="F15" i="3"/>
  <c r="F24" i="3"/>
  <c r="F33" i="3"/>
  <c r="F42" i="3"/>
  <c r="F51" i="3"/>
  <c r="F60" i="3"/>
  <c r="F69" i="3"/>
  <c r="F78" i="3"/>
  <c r="F87" i="3"/>
  <c r="F6" i="3" l="1"/>
  <c r="H6" i="3"/>
  <c r="J6" i="3"/>
  <c r="G45" i="2" l="1"/>
  <c r="K44" i="2"/>
  <c r="G41" i="2"/>
  <c r="K40" i="2"/>
  <c r="I40" i="2"/>
  <c r="G37" i="2"/>
  <c r="K36" i="2"/>
  <c r="I36" i="2"/>
  <c r="G35" i="2"/>
  <c r="G33" i="2"/>
  <c r="K32" i="2"/>
  <c r="I32" i="2"/>
  <c r="G31" i="2"/>
  <c r="G29" i="2"/>
  <c r="K28" i="2"/>
  <c r="I28" i="2"/>
  <c r="G27" i="2"/>
  <c r="G25" i="2"/>
  <c r="K24" i="2"/>
  <c r="I24" i="2"/>
  <c r="G23" i="2"/>
  <c r="G21" i="2"/>
  <c r="K20" i="2"/>
  <c r="I20" i="2"/>
  <c r="G19" i="2"/>
  <c r="G17" i="2"/>
  <c r="K16" i="2"/>
  <c r="I16" i="2"/>
  <c r="G15" i="2"/>
  <c r="G13" i="2"/>
  <c r="K12" i="2"/>
  <c r="I12" i="2"/>
  <c r="G11" i="2"/>
  <c r="G9" i="2"/>
  <c r="K8" i="2"/>
  <c r="I8" i="2"/>
  <c r="G7" i="2"/>
  <c r="J5" i="2"/>
  <c r="K39" i="2" s="1"/>
  <c r="H5" i="2"/>
  <c r="I44" i="2" s="1"/>
  <c r="F5" i="2"/>
  <c r="G40" i="2" s="1"/>
  <c r="I17" i="2" l="1"/>
  <c r="I29" i="2"/>
  <c r="I37" i="2"/>
  <c r="K45" i="2"/>
  <c r="K13" i="2"/>
  <c r="K25" i="2"/>
  <c r="K41" i="2"/>
  <c r="G14" i="2"/>
  <c r="G30" i="2"/>
  <c r="G42" i="2"/>
  <c r="I45" i="2"/>
  <c r="I13" i="2"/>
  <c r="K17" i="2"/>
  <c r="K29" i="2"/>
  <c r="K37" i="2"/>
  <c r="G10" i="2"/>
  <c r="G22" i="2"/>
  <c r="G34" i="2"/>
  <c r="I6" i="2"/>
  <c r="I10" i="2"/>
  <c r="I14" i="2"/>
  <c r="I18" i="2"/>
  <c r="I22" i="2"/>
  <c r="I26" i="2"/>
  <c r="I30" i="2"/>
  <c r="I34" i="2"/>
  <c r="I38" i="2"/>
  <c r="I42" i="2"/>
  <c r="I9" i="2"/>
  <c r="I21" i="2"/>
  <c r="I25" i="2"/>
  <c r="I33" i="2"/>
  <c r="I41" i="2"/>
  <c r="K9" i="2"/>
  <c r="K21" i="2"/>
  <c r="K33" i="2"/>
  <c r="G6" i="2"/>
  <c r="G18" i="2"/>
  <c r="G26" i="2"/>
  <c r="G38" i="2"/>
  <c r="K6" i="2"/>
  <c r="K10" i="2"/>
  <c r="K14" i="2"/>
  <c r="K18" i="2"/>
  <c r="K22" i="2"/>
  <c r="K26" i="2"/>
  <c r="K30" i="2"/>
  <c r="K34" i="2"/>
  <c r="K38" i="2"/>
  <c r="K42" i="2"/>
  <c r="G39" i="2"/>
  <c r="G43" i="2"/>
  <c r="I7" i="2"/>
  <c r="I11" i="2"/>
  <c r="I15" i="2"/>
  <c r="I19" i="2"/>
  <c r="I23" i="2"/>
  <c r="I27" i="2"/>
  <c r="I31" i="2"/>
  <c r="I35" i="2"/>
  <c r="I39" i="2"/>
  <c r="K43" i="2"/>
  <c r="K7" i="2"/>
  <c r="K11" i="2"/>
  <c r="K15" i="2"/>
  <c r="K19" i="2"/>
  <c r="K23" i="2"/>
  <c r="K27" i="2"/>
  <c r="K31" i="2"/>
  <c r="K35" i="2"/>
  <c r="G44" i="2"/>
  <c r="G8" i="2"/>
  <c r="G12" i="2"/>
  <c r="G16" i="2"/>
  <c r="G20" i="2"/>
  <c r="G24" i="2"/>
  <c r="G28" i="2"/>
  <c r="G32" i="2"/>
  <c r="G36" i="2"/>
  <c r="G5" i="2" l="1"/>
  <c r="I5" i="2"/>
  <c r="K5" i="2"/>
</calcChain>
</file>

<file path=xl/sharedStrings.xml><?xml version="1.0" encoding="utf-8"?>
<sst xmlns="http://schemas.openxmlformats.org/spreadsheetml/2006/main" count="1163" uniqueCount="369">
  <si>
    <t>Empresas y Establecimientos con Trabajadores  Registrados, Según Region de Planificacion y Representacion Local de Trabajo, Abril-Junio, Año 2025</t>
  </si>
  <si>
    <t>Región</t>
  </si>
  <si>
    <t>Representación Local</t>
  </si>
  <si>
    <t>Empresas</t>
  </si>
  <si>
    <t>Establecimientos</t>
  </si>
  <si>
    <t>Trabajadores</t>
  </si>
  <si>
    <t>No.</t>
  </si>
  <si>
    <t>%</t>
  </si>
  <si>
    <t>Total Pais</t>
  </si>
  <si>
    <t>Ozama o Metropolitana</t>
  </si>
  <si>
    <t>Distrito Nacional</t>
  </si>
  <si>
    <t xml:space="preserve">Santo Domingo </t>
  </si>
  <si>
    <t>Santo Domingo Oeste</t>
  </si>
  <si>
    <t>Valdesia</t>
  </si>
  <si>
    <t>Azua</t>
  </si>
  <si>
    <t>Baní, Peravia</t>
  </si>
  <si>
    <t>San Cristóbal</t>
  </si>
  <si>
    <t>Villa Altagracia</t>
  </si>
  <si>
    <t>Haina</t>
  </si>
  <si>
    <t>San José de Ocoa</t>
  </si>
  <si>
    <t>Higuamo</t>
  </si>
  <si>
    <t>Monte Plata</t>
  </si>
  <si>
    <t>Hato Mayor</t>
  </si>
  <si>
    <t>San Pedro de Macorís</t>
  </si>
  <si>
    <t>Yuma</t>
  </si>
  <si>
    <t>La Romana</t>
  </si>
  <si>
    <t>La Altagracia Higuey-Bavaro</t>
  </si>
  <si>
    <t>El Seybo</t>
  </si>
  <si>
    <t xml:space="preserve">Cibao Nordeste </t>
  </si>
  <si>
    <t>San Francisco Macorís (Duarte)</t>
  </si>
  <si>
    <t>Maria Trinidad Sánchez (Nagua)</t>
  </si>
  <si>
    <t>Hermanas Mirabal (Salcedo)</t>
  </si>
  <si>
    <t>Las Terrenas</t>
  </si>
  <si>
    <t>Samana</t>
  </si>
  <si>
    <t>Cibao Sur</t>
  </si>
  <si>
    <t>Monseñor Nouel ( Bonao)</t>
  </si>
  <si>
    <t>La Vega</t>
  </si>
  <si>
    <t>Constanza ( La Vega)</t>
  </si>
  <si>
    <t>Jarabacoa ( La Vega)</t>
  </si>
  <si>
    <t>Sánchez Ramírez ( Cotui)</t>
  </si>
  <si>
    <t>Cibao Norte</t>
  </si>
  <si>
    <t>Moca, Espaillat</t>
  </si>
  <si>
    <t>Puerto Plata</t>
  </si>
  <si>
    <t xml:space="preserve">Santiago </t>
  </si>
  <si>
    <t>Cibao Noroeste</t>
  </si>
  <si>
    <t>Dajabón</t>
  </si>
  <si>
    <t>Monte Cristi</t>
  </si>
  <si>
    <t>Santiago Rodríguez</t>
  </si>
  <si>
    <t>Mao, Valverde</t>
  </si>
  <si>
    <t>El Valle</t>
  </si>
  <si>
    <t>Elías Piña</t>
  </si>
  <si>
    <t>San Juan de la Maguana</t>
  </si>
  <si>
    <t xml:space="preserve">Las Matas de Farfán </t>
  </si>
  <si>
    <t>Enriquillo</t>
  </si>
  <si>
    <t>Neyba, Bahoruco</t>
  </si>
  <si>
    <t>Barahona</t>
  </si>
  <si>
    <t>Duverge, Independencia</t>
  </si>
  <si>
    <t>Pedernales</t>
  </si>
  <si>
    <t>Sin Representación Local</t>
  </si>
  <si>
    <r>
      <rPr>
        <b/>
        <sz val="8"/>
        <color theme="1"/>
        <rFont val="Bookman Old Style"/>
        <family val="1"/>
      </rPr>
      <t>Fuente</t>
    </r>
    <r>
      <rPr>
        <sz val="8"/>
        <color theme="1"/>
        <rFont val="Bookman Old Style"/>
        <family val="1"/>
      </rPr>
      <t>: Sistema Integrado de Registros Laborales (SIRLA), Departamento de Registro y Control de Acciones Laborales, Dirección General de Trabajo (DGT)</t>
    </r>
  </si>
  <si>
    <t>Cantidad de Contratos de Trabajo Aprobados a Extranjeros por Sexo y País de Procedencia, Año Abril-Junio Año 2025</t>
  </si>
  <si>
    <t>País de procedencia</t>
  </si>
  <si>
    <t>Total contratos</t>
  </si>
  <si>
    <t xml:space="preserve">Hombre </t>
  </si>
  <si>
    <t>Mujer</t>
  </si>
  <si>
    <t>Total</t>
  </si>
  <si>
    <t>Alemania</t>
  </si>
  <si>
    <t>Australia</t>
  </si>
  <si>
    <t>Armenia</t>
  </si>
  <si>
    <t>Argentina</t>
  </si>
  <si>
    <t>Austria</t>
  </si>
  <si>
    <t>Bahama</t>
  </si>
  <si>
    <t>Barbadense</t>
  </si>
  <si>
    <t>Bielorusa</t>
  </si>
  <si>
    <t>Britanica</t>
  </si>
  <si>
    <t>Brasil</t>
  </si>
  <si>
    <t>Belgica</t>
  </si>
  <si>
    <t>Beliceño</t>
  </si>
  <si>
    <t>Bolivia</t>
  </si>
  <si>
    <t>Bulgaria</t>
  </si>
  <si>
    <t>Butanesa</t>
  </si>
  <si>
    <t>Caboverdiana</t>
  </si>
  <si>
    <t>Camboya</t>
  </si>
  <si>
    <t>Canadiense</t>
  </si>
  <si>
    <t>Chile</t>
  </si>
  <si>
    <t>China</t>
  </si>
  <si>
    <t>Checoslovaquia</t>
  </si>
  <si>
    <t>Colombia</t>
  </si>
  <si>
    <t>Corea</t>
  </si>
  <si>
    <t>Croata</t>
  </si>
  <si>
    <t>Dinamarca</t>
  </si>
  <si>
    <t>Costa Rica</t>
  </si>
  <si>
    <t>Guyana</t>
  </si>
  <si>
    <t>Griega</t>
  </si>
  <si>
    <t>Guatemala</t>
  </si>
  <si>
    <t>Cuba</t>
  </si>
  <si>
    <t>Ecuador</t>
  </si>
  <si>
    <t>South Africa</t>
  </si>
  <si>
    <t>Servia</t>
  </si>
  <si>
    <t>Sri Lanka</t>
  </si>
  <si>
    <t>Suiza</t>
  </si>
  <si>
    <t>El Salvador</t>
  </si>
  <si>
    <t>Egipcia</t>
  </si>
  <si>
    <t>España</t>
  </si>
  <si>
    <t>Eslovaca</t>
  </si>
  <si>
    <t>Estados Unidos</t>
  </si>
  <si>
    <t>Filandia</t>
  </si>
  <si>
    <t>Filipinas</t>
  </si>
  <si>
    <t>Francia</t>
  </si>
  <si>
    <t>Kazajistan</t>
  </si>
  <si>
    <t>Panama</t>
  </si>
  <si>
    <t>Peru</t>
  </si>
  <si>
    <t>Polonia</t>
  </si>
  <si>
    <t>Portugues</t>
  </si>
  <si>
    <t>Papuneugeniana</t>
  </si>
  <si>
    <t>Puertoriqueña</t>
  </si>
  <si>
    <t>Holanda</t>
  </si>
  <si>
    <t>Haiti</t>
  </si>
  <si>
    <t>Honduras</t>
  </si>
  <si>
    <t>Hungara</t>
  </si>
  <si>
    <t>Indu</t>
  </si>
  <si>
    <t>Iran</t>
  </si>
  <si>
    <t>Isarael</t>
  </si>
  <si>
    <t>Indonesia</t>
  </si>
  <si>
    <t>Jamaica</t>
  </si>
  <si>
    <t>Jordana</t>
  </si>
  <si>
    <t>Inglesa</t>
  </si>
  <si>
    <t>Japon</t>
  </si>
  <si>
    <t>India</t>
  </si>
  <si>
    <t>Italia</t>
  </si>
  <si>
    <t>Mexico</t>
  </si>
  <si>
    <t>Neolandes</t>
  </si>
  <si>
    <t>Marroco</t>
  </si>
  <si>
    <t>Nicaragua</t>
  </si>
  <si>
    <t>Nigeriana</t>
  </si>
  <si>
    <t>Pakistan</t>
  </si>
  <si>
    <t>Nepaleza</t>
  </si>
  <si>
    <t>Libano</t>
  </si>
  <si>
    <t>Lituana</t>
  </si>
  <si>
    <t>Macedonia</t>
  </si>
  <si>
    <t>Malasia</t>
  </si>
  <si>
    <t>Tailandesa</t>
  </si>
  <si>
    <t>Trinidad y Tobago</t>
  </si>
  <si>
    <t>Turquia</t>
  </si>
  <si>
    <t>Rumania</t>
  </si>
  <si>
    <t>Paraguaya</t>
  </si>
  <si>
    <t>Paises Bajos</t>
  </si>
  <si>
    <t>Uruguallo</t>
  </si>
  <si>
    <t>Ucrania</t>
  </si>
  <si>
    <t>Rusia</t>
  </si>
  <si>
    <t>Venezuela</t>
  </si>
  <si>
    <r>
      <rPr>
        <b/>
        <i/>
        <sz val="8"/>
        <color rgb="FF000000"/>
        <rFont val="Baskerville Old Face"/>
        <family val="1"/>
      </rPr>
      <t>Fuente</t>
    </r>
    <r>
      <rPr>
        <i/>
        <sz val="8"/>
        <color rgb="FF000000"/>
        <rFont val="Baskerville Old Face"/>
        <family val="1"/>
      </rPr>
      <t>: Departamento de Registro y Control de Acciones Laborales, Dirección General de Trabajo (DGT)</t>
    </r>
  </si>
  <si>
    <t>Contratos de Aprendizaje Registrados por Empresa y Cantidad de Trabajadores por Sexo, Según Representación Local Abril-Junio Año 2025</t>
  </si>
  <si>
    <t xml:space="preserve">Contratos de Aprendizaje </t>
  </si>
  <si>
    <t>Hombre</t>
  </si>
  <si>
    <t>La Altagracia ( Higuey)</t>
  </si>
  <si>
    <t>Verón Bávaro</t>
  </si>
  <si>
    <t>Cibao Nordeste</t>
  </si>
  <si>
    <r>
      <rPr>
        <b/>
        <i/>
        <sz val="8"/>
        <color rgb="FF000000"/>
        <rFont val="Arial"/>
        <family val="2"/>
      </rPr>
      <t>Fuente</t>
    </r>
    <r>
      <rPr>
        <i/>
        <sz val="8"/>
        <color rgb="FF000000"/>
        <rFont val="Arial"/>
        <family val="2"/>
      </rPr>
      <t>: Registro y Control de Acciones Laborales, (DGT)</t>
    </r>
  </si>
  <si>
    <t>Contratos de Aprendizaje  Registrados Por Sexo, Según Rama de Actividad Económica, Abril-Junio, Año 2025</t>
  </si>
  <si>
    <t>Rama de Actividad</t>
  </si>
  <si>
    <t>Total Trabajadores</t>
  </si>
  <si>
    <t>Agricultura, ganadería, caza y silvicultura</t>
  </si>
  <si>
    <t>Explotación de Minas y Canteras</t>
  </si>
  <si>
    <t>Industrias Manufactureras</t>
  </si>
  <si>
    <t xml:space="preserve">Suministro de electricidad, gas, vapor y aire acondicionado </t>
  </si>
  <si>
    <t xml:space="preserve">Suministro de agua, alcantarillado, gestión de desechos y actividades de saneamiento  </t>
  </si>
  <si>
    <t xml:space="preserve">Construcción </t>
  </si>
  <si>
    <t>Comercio al por Mayor y Menor; reparación de vehículos, de motor y de las motociletas</t>
  </si>
  <si>
    <t xml:space="preserve">Transporte y almacenamiento </t>
  </si>
  <si>
    <t>Alojamiento y servicios de comida (Hoteles y restaurantes)</t>
  </si>
  <si>
    <t>Actividades Financieras y de seguros ( Intermediación financiera)</t>
  </si>
  <si>
    <t>Actividades Inmobiliarias, empresariales y de alquiler</t>
  </si>
  <si>
    <t>Enseñanza</t>
  </si>
  <si>
    <t xml:space="preserve">Servicios Sociales y relacionados con  la salud humana </t>
  </si>
  <si>
    <t>Otras actividades de servicios, comunitarios, socilaes y personales</t>
  </si>
  <si>
    <t>Organizaaciones y Organos Extraterritoriales</t>
  </si>
  <si>
    <t>No pueden Clasificarse según la actividad económica</t>
  </si>
  <si>
    <t>Público Atendido por Sexo y Cálculo de Prestaciones, Abril-Junio Año 2025</t>
  </si>
  <si>
    <t xml:space="preserve">Región </t>
  </si>
  <si>
    <t xml:space="preserve">                                              Público atendido</t>
  </si>
  <si>
    <r>
      <t>Fuente:</t>
    </r>
    <r>
      <rPr>
        <i/>
        <sz val="8"/>
        <color rgb="FF000000"/>
        <rFont val="Calibri"/>
        <family val="2"/>
        <scheme val="minor"/>
      </rPr>
      <t xml:space="preserve"> Dirección de Coordinación del Sistema de Inspección, Formulario RLT-02</t>
    </r>
  </si>
  <si>
    <t xml:space="preserve">VISISTAS DE INSPECCION DEL TRABAJO POR TIPO DE ACTIVIDAD,SEGUN REGIONES DE PLANIFICACION, REPRESENTACION Y AGENCIA LOCAL DE TRABAJO, ABRIL-JUNIO AÑO 2025                                                            </t>
  </si>
  <si>
    <t>Representación y Agencia Local</t>
  </si>
  <si>
    <t xml:space="preserve">Visitas de Inspección </t>
  </si>
  <si>
    <t xml:space="preserve"> Actas de Apercibimiento Levantadas</t>
  </si>
  <si>
    <t>Acta de Infracción</t>
  </si>
  <si>
    <t>Regular</t>
  </si>
  <si>
    <t>Especial</t>
  </si>
  <si>
    <t>Total País</t>
  </si>
  <si>
    <t>Samaná</t>
  </si>
  <si>
    <r>
      <t>Fuente:</t>
    </r>
    <r>
      <rPr>
        <i/>
        <sz val="8"/>
        <color rgb="FF000000"/>
        <rFont val="Bookman Old Style"/>
        <family val="1"/>
      </rPr>
      <t xml:space="preserve"> Dirección de Coordinación del Sistema de Inspección, formulario RLT-2</t>
    </r>
  </si>
  <si>
    <t>Visitas de Inspección por Rama de Actividad Económica, Abril-Junio Año 2025</t>
  </si>
  <si>
    <t>Rama de Actividad Económica</t>
  </si>
  <si>
    <t>Cantidad</t>
  </si>
  <si>
    <t xml:space="preserve">Agricultura, ganadería, caza, silvicultura y pesca </t>
  </si>
  <si>
    <t xml:space="preserve">Explotación de Minas y Canteras </t>
  </si>
  <si>
    <t xml:space="preserve">Industrias Manufactureras </t>
  </si>
  <si>
    <t>Suministro de agua, alcantarillado, gestión de desechos y actividades de saneamiento</t>
  </si>
  <si>
    <t>Comercio al por Mayor y Menor; reparación de vehículos de motor y de las motocicletas</t>
  </si>
  <si>
    <t xml:space="preserve">Transporte, almacenamiento y comunicaciones  </t>
  </si>
  <si>
    <t xml:space="preserve">Alojamiento y servicios de comida (hoteles y restaurantes) </t>
  </si>
  <si>
    <t xml:space="preserve">Información y Comunicación </t>
  </si>
  <si>
    <t>Actividades financieras y de seguros (Intermediación financiera)</t>
  </si>
  <si>
    <t xml:space="preserve">Act. inmobiliarias, empresariales y de alquiler </t>
  </si>
  <si>
    <t xml:space="preserve">Act. profesionales, científicas y técnicas </t>
  </si>
  <si>
    <t xml:space="preserve">Actividades administrativas y servicios de apoyo </t>
  </si>
  <si>
    <t>Adm. pública y defensa; planes de seguridad social de afiliación obligatoria</t>
  </si>
  <si>
    <t xml:space="preserve">Enseñanza </t>
  </si>
  <si>
    <t>Servicios sociales y relacionados con la salud humana Artes, entretenimiento y recreación</t>
  </si>
  <si>
    <t xml:space="preserve">Otras act. de servicios comunitarios, sociales y personales </t>
  </si>
  <si>
    <t>Activ. de los hogares en calidad de empleador, act.</t>
  </si>
  <si>
    <t>Indiferencias de producción de bienes y servicios de los hogares para uso propio</t>
  </si>
  <si>
    <t xml:space="preserve">Organizaciones y órganos extraterritoriales </t>
  </si>
  <si>
    <t xml:space="preserve">No pueden clasificarse según la Actividad Económica </t>
  </si>
  <si>
    <r>
      <rPr>
        <b/>
        <sz val="7"/>
        <color rgb="FF000000"/>
        <rFont val="Bookman Old Style"/>
        <family val="1"/>
      </rPr>
      <t>Fuente</t>
    </r>
    <r>
      <rPr>
        <sz val="7"/>
        <color rgb="FF000000"/>
        <rFont val="Bookman Old Style"/>
        <family val="1"/>
      </rPr>
      <t>: Dirección de Coordinación del Sistema de Inspección, formulario RLT-02</t>
    </r>
  </si>
  <si>
    <t>Infracciones Laborales Levantadas Por tipo de Artículo Violado, Abril-Junio, Año 2025</t>
  </si>
  <si>
    <t>Violación</t>
  </si>
  <si>
    <t>Horas Extras</t>
  </si>
  <si>
    <t xml:space="preserve">Horas Nocturnas </t>
  </si>
  <si>
    <t xml:space="preserve">Descanso Semanal </t>
  </si>
  <si>
    <t>Días Feriados</t>
  </si>
  <si>
    <t xml:space="preserve">Protección del Salario </t>
  </si>
  <si>
    <t xml:space="preserve">Salario Mínimo </t>
  </si>
  <si>
    <t>Salario de Vacaciones</t>
  </si>
  <si>
    <t xml:space="preserve">Salario de Navidad </t>
  </si>
  <si>
    <t xml:space="preserve">Salario de Part. en los Beneficios </t>
  </si>
  <si>
    <t xml:space="preserve">Protección del Menor </t>
  </si>
  <si>
    <t xml:space="preserve">Asociación y Fuero Sindical </t>
  </si>
  <si>
    <t xml:space="preserve">Nacionalización Cont. Trabajo </t>
  </si>
  <si>
    <t xml:space="preserve">Propina Legal </t>
  </si>
  <si>
    <t xml:space="preserve">Protección de la Maternidad </t>
  </si>
  <si>
    <t>Reglamento de Aplicación del CT (258-93)</t>
  </si>
  <si>
    <t>Ley 87-01 Seguridad Social (Inscripción)</t>
  </si>
  <si>
    <t>Ley 87-01 Seguridad Social ( No pago)</t>
  </si>
  <si>
    <t xml:space="preserve">Resoluciones del Comité Nacional Salario </t>
  </si>
  <si>
    <t>Reglamento 522-06 de Seguridad y Salud en el Trabajo</t>
  </si>
  <si>
    <r>
      <rPr>
        <b/>
        <i/>
        <sz val="8"/>
        <color rgb="FF000000"/>
        <rFont val="Bookman Old Style"/>
        <family val="1"/>
      </rPr>
      <t>Fuente</t>
    </r>
    <r>
      <rPr>
        <i/>
        <sz val="8"/>
        <color rgb="FF000000"/>
        <rFont val="Bookman Old Style"/>
        <family val="1"/>
      </rPr>
      <t>: Dirección de Coordinación del Sistema de Inspección, formulario  RLT-03</t>
    </r>
  </si>
  <si>
    <t>Público Atendido en Asistencia Judicial por Sexo, Según Región de Planificación y  Representación Local, Abril-Junio, Año 2025</t>
  </si>
  <si>
    <t>Sexo</t>
  </si>
  <si>
    <t>Total Público</t>
  </si>
  <si>
    <t>Femenino</t>
  </si>
  <si>
    <t>Masculino</t>
  </si>
  <si>
    <t>No</t>
  </si>
  <si>
    <t>Santo Domingo Este</t>
  </si>
  <si>
    <r>
      <rPr>
        <b/>
        <sz val="9"/>
        <color theme="1"/>
        <rFont val="Baskerville Old Face"/>
        <family val="1"/>
      </rPr>
      <t>Fuente</t>
    </r>
    <r>
      <rPr>
        <sz val="9"/>
        <color theme="1"/>
        <rFont val="Baskerville Old Face"/>
        <family val="1"/>
      </rPr>
      <t>: Departamento de Asistencia Judicial</t>
    </r>
  </si>
  <si>
    <t>Público Atendido en Asistencia Judicial por Trabajador y Empleador, Según Región de Planificación y  Representación Local, Abril-Junio Año 2025</t>
  </si>
  <si>
    <t>Trabajador</t>
  </si>
  <si>
    <t>Empleador</t>
  </si>
  <si>
    <t>Público Atendido con Expedientes Judiciales por Rama de Actividad Económica, Asistencia Judicial, Abril-Junio Año 2025</t>
  </si>
  <si>
    <t xml:space="preserve">Transporte y almacenamiento   </t>
  </si>
  <si>
    <t xml:space="preserve">Información y Comunicaciónes </t>
  </si>
  <si>
    <t>No pueden clasificarse según Actividad Económica</t>
  </si>
  <si>
    <r>
      <rPr>
        <b/>
        <i/>
        <sz val="9"/>
        <color theme="1"/>
        <rFont val="Baskerville Old Face"/>
        <family val="1"/>
      </rPr>
      <t>Fuente</t>
    </r>
    <r>
      <rPr>
        <i/>
        <sz val="9"/>
        <color theme="1"/>
        <rFont val="Baskerville Old Face"/>
        <family val="1"/>
      </rPr>
      <t>: Departamento de Asistencia Judicial</t>
    </r>
  </si>
  <si>
    <t>Público Atendido con expediente Judiciales, Según Motivo de la demanda, Abril-Junio Año 2025</t>
  </si>
  <si>
    <t xml:space="preserve">No. </t>
  </si>
  <si>
    <t>Desahucio</t>
  </si>
  <si>
    <t>Dimisión</t>
  </si>
  <si>
    <t>Derechos Adquiridos</t>
  </si>
  <si>
    <t>Cierre de Empresa</t>
  </si>
  <si>
    <t>Suspensión Contrato Trabajo</t>
  </si>
  <si>
    <t>Despido</t>
  </si>
  <si>
    <r>
      <rPr>
        <b/>
        <sz val="9"/>
        <color theme="1"/>
        <rFont val="Bookman Old Style"/>
        <family val="1"/>
      </rPr>
      <t>Fuente</t>
    </r>
    <r>
      <rPr>
        <sz val="9"/>
        <color theme="1"/>
        <rFont val="Bookman Old Style"/>
        <family val="1"/>
      </rPr>
      <t>: Departamento de Asistencia Judicial</t>
    </r>
  </si>
  <si>
    <t>Comités de  Higiene y Seguridad del Trabajo Creados Según Gestión, Abril-Junio 2025</t>
  </si>
  <si>
    <t>Descripción</t>
  </si>
  <si>
    <t>Comites Mixtos</t>
  </si>
  <si>
    <t>Registro de Coordinadores</t>
  </si>
  <si>
    <t>Minutas de Reuniones de Comités Mixtos</t>
  </si>
  <si>
    <t>Establecimientos Evaluados</t>
  </si>
  <si>
    <t>Establecimientos Monitoreados</t>
  </si>
  <si>
    <t>Establecimientos Auditados</t>
  </si>
  <si>
    <t>Investigación de Accidentes</t>
  </si>
  <si>
    <t>Denuncias</t>
  </si>
  <si>
    <t>Intercambios Interinstitucionales</t>
  </si>
  <si>
    <t>Atención al Cliente</t>
  </si>
  <si>
    <t>Programas de Seguridad y Salud Evaluados</t>
  </si>
  <si>
    <t>Nuevos Proveedores de Servicios</t>
  </si>
  <si>
    <t>Cantidad de participantes en las acciones formativas</t>
  </si>
  <si>
    <r>
      <rPr>
        <b/>
        <i/>
        <sz val="9"/>
        <color theme="1"/>
        <rFont val="Bookman Old Style"/>
        <family val="1"/>
      </rPr>
      <t>Fuente</t>
    </r>
    <r>
      <rPr>
        <i/>
        <sz val="9"/>
        <color theme="1"/>
        <rFont val="Bookman Old Style"/>
        <family val="1"/>
      </rPr>
      <t>:  Dirección General de Higiene y Seguridad Industrial</t>
    </r>
  </si>
  <si>
    <t>Comités de Higiene y Seguridad del Trabajo Creados Según Región de Planificación y Representación Local de Trabajo, Abril-Junio 2025</t>
  </si>
  <si>
    <t xml:space="preserve">Comités </t>
  </si>
  <si>
    <t xml:space="preserve">Distrito Nacional </t>
  </si>
  <si>
    <t>Santo Domingo  Este</t>
  </si>
  <si>
    <t>Bani, peravia</t>
  </si>
  <si>
    <t>Constanza</t>
  </si>
  <si>
    <t>Sanchez Ramirez (Cotui)</t>
  </si>
  <si>
    <t>Las Matas de Farfán</t>
  </si>
  <si>
    <r>
      <rPr>
        <b/>
        <i/>
        <sz val="8"/>
        <color theme="1"/>
        <rFont val="Bookman Old Style"/>
        <family val="1"/>
      </rPr>
      <t>Fuente</t>
    </r>
    <r>
      <rPr>
        <i/>
        <sz val="8"/>
        <color theme="1"/>
        <rFont val="Bookman Old Style"/>
        <family val="1"/>
      </rPr>
      <t>: Dirección General de Higiene y Seguridad Industrial</t>
    </r>
  </si>
  <si>
    <t>Cantidad de Acciones de Evaluaciones y Monitores Realizadas por Empresas, Región de Planificación y Representación Local de Trabajo, Abril-Junio Año 2025</t>
  </si>
  <si>
    <t>Cantidad de Empresas</t>
  </si>
  <si>
    <t>Personas Capacitadas en Materia de Higiene y Seguridad Industrial por Sexo Según Representación Local  de Trabajo, Abril-Junio 2025</t>
  </si>
  <si>
    <t>Cantidad Taller</t>
  </si>
  <si>
    <t>San Cristobal</t>
  </si>
  <si>
    <t>Niños, Niñas y Adolescentes Retirados de Trabajo Infantil por Rama de Actividad Económica y Edad, Abril-Junio 2025</t>
  </si>
  <si>
    <t xml:space="preserve">Rama de Actividad </t>
  </si>
  <si>
    <t>Rango de Edad</t>
  </si>
  <si>
    <t>5 a 9</t>
  </si>
  <si>
    <t>10 a 14</t>
  </si>
  <si>
    <t>15 a 17</t>
  </si>
  <si>
    <t>Agricultura, ganaderia, caza, silvicultura y pesca</t>
  </si>
  <si>
    <t>Explotacion de Minas y Canteras</t>
  </si>
  <si>
    <t>Industria Manufactureras</t>
  </si>
  <si>
    <t>Suministro de electricidad, gas, vapor y aire acondicionado</t>
  </si>
  <si>
    <t>Construccion</t>
  </si>
  <si>
    <t xml:space="preserve">Comercio al por mayor y menor;  Reparación de  vehículos de motor y de las motocicletas </t>
  </si>
  <si>
    <t>Transporte, almacenamiento y  Comunicaciones</t>
  </si>
  <si>
    <t>Alojamiento y servicios de comida ( hoteles y restaurantes)</t>
  </si>
  <si>
    <t>Información y Comunicaciónes</t>
  </si>
  <si>
    <t>Actividades Financieras y de seguros (Intermediación financiera)</t>
  </si>
  <si>
    <t>Actividades Inmoviliarias, empresariales y de alquiler</t>
  </si>
  <si>
    <t xml:space="preserve">Actividades Profesionales, cientificas y técnicas </t>
  </si>
  <si>
    <t>Actividades Administrativas y Servicios de Apoyo</t>
  </si>
  <si>
    <t xml:space="preserve"> Adm. Pública y defensa; planes de de seguridad social de afiliación obligatria</t>
  </si>
  <si>
    <t>Servicios Sociales y relacionados con la salud humana</t>
  </si>
  <si>
    <t>Artes, entretenimiento y recreación</t>
  </si>
  <si>
    <t>Otras actividades de servicios comunitarios, sociales y personales</t>
  </si>
  <si>
    <t>Actividades de los Hogares como empleadore</t>
  </si>
  <si>
    <t xml:space="preserve">Actividades de los Hogares en calidad de empleador, act. Indiferencias de producción de bienes y servicios de los hogares para uso propio </t>
  </si>
  <si>
    <t>Organizaciones y órganos extraterritoriales</t>
  </si>
  <si>
    <t>No pueden clasificarse según la Actividad Económica</t>
  </si>
  <si>
    <r>
      <rPr>
        <b/>
        <sz val="8"/>
        <color rgb="FF000000"/>
        <rFont val="Bookman Old Style"/>
        <family val="1"/>
      </rPr>
      <t>Fuente</t>
    </r>
    <r>
      <rPr>
        <sz val="8"/>
        <color rgb="FF000000"/>
        <rFont val="Bookman Old Style"/>
        <family val="1"/>
      </rPr>
      <t>: Dirección de Erradicación del Trabajo Infantil</t>
    </r>
  </si>
  <si>
    <t xml:space="preserve"> </t>
  </si>
  <si>
    <t>Niños, Niñas y Adolescentes Retirados de Trabajo Infantil por Representación Local y Estatus Legal, Abril-Junio 2025</t>
  </si>
  <si>
    <t xml:space="preserve">Representación Local </t>
  </si>
  <si>
    <t>Estatus Legal</t>
  </si>
  <si>
    <t>Documentado</t>
  </si>
  <si>
    <t>Indocumentado</t>
  </si>
  <si>
    <t>Santo Domingo</t>
  </si>
  <si>
    <t>Santo  Domingo Oeste</t>
  </si>
  <si>
    <t>Bani ( Peravia)</t>
  </si>
  <si>
    <t>Verón (Bávaro)</t>
  </si>
  <si>
    <t>El Seibo</t>
  </si>
  <si>
    <t>San Francisco Macorís ( Duarte)</t>
  </si>
  <si>
    <t>María Trinidad Sánchez ( Nagua)</t>
  </si>
  <si>
    <t>Hermanas Mirabal ( Salcedo)</t>
  </si>
  <si>
    <t>Santiago</t>
  </si>
  <si>
    <t>Montecristi</t>
  </si>
  <si>
    <t>Duvergé, Independencia</t>
  </si>
  <si>
    <r>
      <rPr>
        <b/>
        <sz val="8"/>
        <color rgb="FF000000"/>
        <rFont val="Bookman Old Style"/>
        <family val="1"/>
      </rPr>
      <t>Fuent</t>
    </r>
    <r>
      <rPr>
        <sz val="8"/>
        <color rgb="FF000000"/>
        <rFont val="Bookman Old Style"/>
        <family val="1"/>
      </rPr>
      <t>e: Dirección de Erradicación del Trabajo Infantil</t>
    </r>
  </si>
  <si>
    <t>Niños, Niñas y Adolescentes Retirados de Trabajo Infantil por Representación Local y Sexo, Abril-Junio Año 2025</t>
  </si>
  <si>
    <t xml:space="preserve">Sexo </t>
  </si>
  <si>
    <t>Bani (Peravia)</t>
  </si>
  <si>
    <t>Mediació</t>
  </si>
  <si>
    <t>Mediaciones en Conflictos Juridicos de  Trabajo y Trabajadores por Sexo, Según Resultado, Abril-Junio 2025</t>
  </si>
  <si>
    <t>Resultado</t>
  </si>
  <si>
    <t>Mediaciones</t>
  </si>
  <si>
    <t>Trabajadores Involucrados</t>
  </si>
  <si>
    <t xml:space="preserve">Total </t>
  </si>
  <si>
    <t>Hombres</t>
  </si>
  <si>
    <t>Mujeres</t>
  </si>
  <si>
    <t>Acuerdos</t>
  </si>
  <si>
    <t>No acuerdo</t>
  </si>
  <si>
    <t>No Comparesencia</t>
  </si>
  <si>
    <t>En proceso</t>
  </si>
  <si>
    <t>Desestimada</t>
  </si>
  <si>
    <r>
      <rPr>
        <b/>
        <i/>
        <sz val="8"/>
        <color rgb="FF000000"/>
        <rFont val="Bookman Old Style"/>
        <family val="1"/>
      </rPr>
      <t>Fuente</t>
    </r>
    <r>
      <rPr>
        <i/>
        <sz val="8"/>
        <color rgb="FF000000"/>
        <rFont val="Bookman Old Style"/>
        <family val="1"/>
      </rPr>
      <t>: Direccion de Mediacion y Arbitraje</t>
    </r>
  </si>
  <si>
    <t>Mediaciones en  Convenios Colectivos de  Trabajo y Trabajadores por Sexo, Según Resultado, Abril-Junio 2025</t>
  </si>
  <si>
    <r>
      <rPr>
        <b/>
        <i/>
        <sz val="8"/>
        <color rgb="FF000000"/>
        <rFont val="Bookman Old Style"/>
        <family val="1"/>
      </rPr>
      <t>Fuente</t>
    </r>
    <r>
      <rPr>
        <i/>
        <sz val="8"/>
        <color rgb="FF000000"/>
        <rFont val="Bookman Old Style"/>
        <family val="1"/>
      </rPr>
      <t>: Dirección de Mediación y Arbitraje</t>
    </r>
  </si>
  <si>
    <t>Mediaciones en Conflictos Juridicos de  Trabajo y Trabajadores por Sexo, Según Resultado, Abril-Junio Año 2025</t>
  </si>
  <si>
    <t>Total Conflictos</t>
  </si>
  <si>
    <t>No Acuerdos</t>
  </si>
  <si>
    <t>No Comparecencia</t>
  </si>
  <si>
    <t>Mediaciones en Convenios Colectivos por Rama de Actividad Económica, Según Resultados, Abril-Junio 2025</t>
  </si>
  <si>
    <t>No acuerdos</t>
  </si>
  <si>
    <t>Contratos de Trabajo a Extranjeros Aprobados por Sexo, Según Representación Local de Trabajo, Abril-Junio año 2025</t>
  </si>
  <si>
    <t>Empresa</t>
  </si>
  <si>
    <t>Total Contratos</t>
  </si>
  <si>
    <r>
      <rPr>
        <b/>
        <i/>
        <sz val="8"/>
        <color rgb="FF000000"/>
        <rFont val="Bookman Old Style"/>
        <family val="1"/>
      </rPr>
      <t>Fuente</t>
    </r>
    <r>
      <rPr>
        <i/>
        <sz val="8"/>
        <color rgb="FF000000"/>
        <rFont val="Bookman Old Style"/>
        <family val="1"/>
      </rPr>
      <t>: Registro y Control de Acciones Laborales, (DGT)</t>
    </r>
  </si>
  <si>
    <t>Talleres de Sensibilización, Abril-Junio,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</si>
</sst>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b/>
      <sz val="8"/>
      <color indexed="8"/>
      <name val="Bookman Old Style"/>
      <family val="1"/>
    </font>
    <font>
      <b/>
      <sz val="8"/>
      <color theme="1"/>
      <name val="Bookman Old Style"/>
      <family val="1"/>
    </font>
    <font>
      <sz val="8"/>
      <color indexed="8"/>
      <name val="Bookman Old Style"/>
      <family val="1"/>
    </font>
    <font>
      <sz val="8"/>
      <name val="Bookman Old Style"/>
      <family val="1"/>
    </font>
    <font>
      <sz val="10"/>
      <name val="Arial"/>
      <family val="2"/>
    </font>
    <font>
      <sz val="8"/>
      <color theme="1"/>
      <name val="Bookman Old Style"/>
      <family val="1"/>
    </font>
    <font>
      <b/>
      <sz val="11"/>
      <color rgb="FF000000"/>
      <name val="Bookman Old Style"/>
      <family val="1"/>
    </font>
    <font>
      <b/>
      <sz val="8"/>
      <color rgb="FF000000"/>
      <name val="Bookman Old Style"/>
      <family val="1"/>
    </font>
    <font>
      <sz val="8"/>
      <color rgb="FF000000"/>
      <name val="Bookman Old Style"/>
      <family val="1"/>
    </font>
    <font>
      <i/>
      <sz val="8"/>
      <color rgb="FF000000"/>
      <name val="Baskerville Old Face"/>
      <family val="1"/>
    </font>
    <font>
      <b/>
      <i/>
      <sz val="8"/>
      <color rgb="FF000000"/>
      <name val="Baskerville Old Face"/>
      <family val="1"/>
    </font>
    <font>
      <b/>
      <sz val="11"/>
      <color theme="1"/>
      <name val="Bookman Old Style"/>
      <family val="1"/>
    </font>
    <font>
      <i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12"/>
      <color rgb="FF000000"/>
      <name val="Bookman Old Style"/>
      <family val="1"/>
    </font>
    <font>
      <b/>
      <sz val="10"/>
      <color rgb="FF000000"/>
      <name val="Bookman Old Style"/>
      <family val="1"/>
    </font>
    <font>
      <b/>
      <sz val="8"/>
      <color rgb="FF000000"/>
      <name val="Arial"/>
      <family val="2"/>
    </font>
    <font>
      <b/>
      <sz val="10"/>
      <color rgb="FF000000"/>
      <name val="Book Antiqua"/>
      <family val="1"/>
    </font>
    <font>
      <sz val="8"/>
      <color rgb="FF000000"/>
      <name val="Arial"/>
      <family val="2"/>
    </font>
    <font>
      <sz val="10"/>
      <color rgb="FF000000"/>
      <name val="Book Antiqua"/>
      <family val="1"/>
    </font>
    <font>
      <sz val="10"/>
      <color rgb="FF000000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8"/>
      <color rgb="FF000000"/>
      <name val="Cambria"/>
      <family val="1"/>
    </font>
    <font>
      <sz val="8"/>
      <color indexed="8"/>
      <name val="Baskerville Old Face"/>
      <family val="1"/>
    </font>
    <font>
      <b/>
      <i/>
      <sz val="8"/>
      <color rgb="FF000000"/>
      <name val="Bookman Old Style"/>
      <family val="1"/>
    </font>
    <font>
      <i/>
      <sz val="8"/>
      <color rgb="FF000000"/>
      <name val="Bookman Old Style"/>
      <family val="1"/>
    </font>
    <font>
      <sz val="12"/>
      <color rgb="FFFF0000"/>
      <name val="Times New Roman"/>
      <family val="1"/>
    </font>
    <font>
      <b/>
      <sz val="12"/>
      <color rgb="FF000000"/>
      <name val="Baskerville Old Face"/>
      <family val="1"/>
    </font>
    <font>
      <sz val="7"/>
      <color rgb="FF000000"/>
      <name val="Bookman Old Style"/>
      <family val="1"/>
    </font>
    <font>
      <b/>
      <sz val="7"/>
      <color rgb="FF000000"/>
      <name val="Bookman Old Style"/>
      <family val="1"/>
    </font>
    <font>
      <b/>
      <sz val="11"/>
      <color rgb="FF000000"/>
      <name val="Cambria"/>
      <family val="1"/>
    </font>
    <font>
      <sz val="11"/>
      <color rgb="FF000000"/>
      <name val="Bookman Old Style"/>
      <family val="1"/>
    </font>
    <font>
      <sz val="11"/>
      <color rgb="FF000000"/>
      <name val="Cambria"/>
      <family val="1"/>
    </font>
    <font>
      <sz val="9"/>
      <color rgb="FF000000"/>
      <name val="Bookman Old Style"/>
      <family val="1"/>
    </font>
    <font>
      <b/>
      <sz val="9"/>
      <color theme="1"/>
      <name val="Bookman Old Style"/>
      <family val="1"/>
    </font>
    <font>
      <sz val="9"/>
      <color theme="1"/>
      <name val="Bookman Old Style"/>
      <family val="1"/>
    </font>
    <font>
      <sz val="9"/>
      <name val="Bookman Old Style"/>
      <family val="1"/>
    </font>
    <font>
      <sz val="9"/>
      <color theme="1"/>
      <name val="Baskerville Old Face"/>
      <family val="1"/>
    </font>
    <font>
      <b/>
      <sz val="9"/>
      <color theme="1"/>
      <name val="Baskerville Old Face"/>
      <family val="1"/>
    </font>
    <font>
      <i/>
      <sz val="9"/>
      <color theme="1"/>
      <name val="Baskerville Old Face"/>
      <family val="1"/>
    </font>
    <font>
      <b/>
      <i/>
      <sz val="9"/>
      <color theme="1"/>
      <name val="Baskerville Old Face"/>
      <family val="1"/>
    </font>
    <font>
      <b/>
      <sz val="10"/>
      <color theme="1"/>
      <name val="Baskerville Old Face"/>
      <family val="1"/>
    </font>
    <font>
      <sz val="11"/>
      <color theme="1"/>
      <name val="Baskerville Old Face"/>
      <family val="1"/>
    </font>
    <font>
      <sz val="10"/>
      <color theme="1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askerville Old Face"/>
      <family val="1"/>
    </font>
    <font>
      <sz val="11"/>
      <color rgb="FF000000"/>
      <name val="Baskerville Old Face"/>
      <family val="1"/>
    </font>
    <font>
      <i/>
      <sz val="9"/>
      <color theme="1"/>
      <name val="Bookman Old Style"/>
      <family val="1"/>
    </font>
    <font>
      <b/>
      <i/>
      <sz val="9"/>
      <color theme="1"/>
      <name val="Bookman Old Style"/>
      <family val="1"/>
    </font>
    <font>
      <sz val="8"/>
      <color theme="1"/>
      <name val="Arial"/>
      <family val="2"/>
    </font>
    <font>
      <b/>
      <sz val="12"/>
      <color theme="1"/>
      <name val="Baskerville Old Face"/>
      <family val="1"/>
    </font>
    <font>
      <b/>
      <sz val="10"/>
      <color theme="1"/>
      <name val="Bookman Old Style"/>
      <family val="1"/>
    </font>
    <font>
      <sz val="9"/>
      <color indexed="8"/>
      <name val="Baskerville Old Face"/>
      <family val="1"/>
    </font>
    <font>
      <i/>
      <sz val="8"/>
      <color theme="1"/>
      <name val="Bookman Old Style"/>
      <family val="1"/>
    </font>
    <font>
      <b/>
      <i/>
      <sz val="8"/>
      <color theme="1"/>
      <name val="Bookman Old Style"/>
      <family val="1"/>
    </font>
    <font>
      <b/>
      <sz val="14"/>
      <color theme="1"/>
      <name val="Baskerville Old Face"/>
      <family val="1"/>
    </font>
    <font>
      <b/>
      <sz val="10"/>
      <name val="Baskerville Old Face"/>
      <family val="1"/>
    </font>
    <font>
      <b/>
      <sz val="9"/>
      <name val="Baskerville Old Face"/>
      <family val="1"/>
    </font>
    <font>
      <b/>
      <sz val="9"/>
      <color rgb="FF000000"/>
      <name val="Baskerville Old Face"/>
      <family val="1"/>
    </font>
    <font>
      <sz val="10"/>
      <color rgb="FF000000"/>
      <name val="Baskerville Old Face"/>
      <family val="1"/>
    </font>
    <font>
      <sz val="10"/>
      <name val="Baskerville Old Face"/>
      <family val="1"/>
    </font>
    <font>
      <b/>
      <sz val="10"/>
      <color rgb="FF000000"/>
      <name val="Baskerville Old Face"/>
      <family val="1"/>
    </font>
    <font>
      <sz val="10"/>
      <color rgb="FF000000"/>
      <name val="Bookman Old Style"/>
      <family val="1"/>
    </font>
    <font>
      <b/>
      <sz val="14"/>
      <color theme="1"/>
      <name val="Bookman Old Style"/>
      <family val="1"/>
    </font>
    <font>
      <b/>
      <sz val="9"/>
      <color rgb="FF000000"/>
      <name val="Bookman Old Style"/>
      <family val="1"/>
    </font>
    <font>
      <b/>
      <sz val="12"/>
      <color rgb="FF000000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7" fillId="0" borderId="0"/>
  </cellStyleXfs>
  <cellXfs count="531">
    <xf numFmtId="0" fontId="0" fillId="0" borderId="0" xfId="0"/>
    <xf numFmtId="0" fontId="0" fillId="0" borderId="0" xfId="0" applyFill="1"/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3" fontId="0" fillId="0" borderId="0" xfId="0" applyNumberFormat="1" applyFill="1"/>
    <xf numFmtId="0" fontId="3" fillId="4" borderId="3" xfId="0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0" fontId="6" fillId="0" borderId="0" xfId="0" applyFont="1" applyFill="1" applyBorder="1"/>
    <xf numFmtId="3" fontId="5" fillId="0" borderId="0" xfId="0" applyNumberFormat="1" applyFont="1" applyFill="1" applyBorder="1" applyAlignment="1">
      <alignment horizontal="center"/>
    </xf>
    <xf numFmtId="165" fontId="5" fillId="5" borderId="0" xfId="1" applyNumberFormat="1" applyFont="1" applyFill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5" fontId="5" fillId="5" borderId="0" xfId="0" applyNumberFormat="1" applyFont="1" applyFill="1" applyBorder="1" applyAlignment="1">
      <alignment horizontal="center" wrapText="1"/>
    </xf>
    <xf numFmtId="0" fontId="6" fillId="0" borderId="2" xfId="0" applyFont="1" applyFill="1" applyBorder="1"/>
    <xf numFmtId="3" fontId="5" fillId="0" borderId="2" xfId="0" applyNumberFormat="1" applyFont="1" applyFill="1" applyBorder="1" applyAlignment="1">
      <alignment horizontal="center"/>
    </xf>
    <xf numFmtId="165" fontId="5" fillId="5" borderId="2" xfId="1" applyNumberFormat="1" applyFont="1" applyFill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5" fontId="5" fillId="5" borderId="2" xfId="0" applyNumberFormat="1" applyFont="1" applyFill="1" applyBorder="1" applyAlignment="1">
      <alignment horizontal="center" wrapText="1"/>
    </xf>
    <xf numFmtId="0" fontId="6" fillId="0" borderId="1" xfId="0" applyFont="1" applyFill="1" applyBorder="1"/>
    <xf numFmtId="3" fontId="5" fillId="0" borderId="1" xfId="0" applyNumberFormat="1" applyFont="1" applyFill="1" applyBorder="1" applyAlignment="1">
      <alignment horizontal="center"/>
    </xf>
    <xf numFmtId="3" fontId="5" fillId="5" borderId="0" xfId="0" applyNumberFormat="1" applyFon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vertical="center" wrapText="1"/>
    </xf>
    <xf numFmtId="164" fontId="0" fillId="0" borderId="0" xfId="0" applyNumberFormat="1" applyFill="1"/>
    <xf numFmtId="164" fontId="0" fillId="0" borderId="0" xfId="0" applyNumberFormat="1"/>
    <xf numFmtId="164" fontId="8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164" fontId="0" fillId="0" borderId="0" xfId="0" applyNumberForma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center" vertical="center"/>
    </xf>
    <xf numFmtId="164" fontId="10" fillId="4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164" fontId="11" fillId="0" borderId="0" xfId="0" applyNumberFormat="1" applyFont="1" applyFill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6" fillId="0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/>
    <xf numFmtId="0" fontId="11" fillId="0" borderId="0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 vertical="center"/>
    </xf>
    <xf numFmtId="1" fontId="3" fillId="4" borderId="0" xfId="0" applyNumberFormat="1" applyFont="1" applyFill="1" applyBorder="1" applyAlignment="1">
      <alignment horizontal="center" vertical="center"/>
    </xf>
    <xf numFmtId="164" fontId="3" fillId="4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5" fillId="5" borderId="0" xfId="0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>
      <alignment horizontal="center" vertical="center"/>
    </xf>
    <xf numFmtId="2" fontId="5" fillId="5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64" fontId="5" fillId="5" borderId="0" xfId="0" applyNumberFormat="1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2" fontId="5" fillId="5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164" fontId="5" fillId="5" borderId="2" xfId="0" applyNumberFormat="1" applyFont="1" applyFill="1" applyBorder="1" applyAlignment="1">
      <alignment horizontal="center"/>
    </xf>
    <xf numFmtId="2" fontId="5" fillId="5" borderId="2" xfId="0" applyNumberFormat="1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 vertical="center"/>
    </xf>
    <xf numFmtId="3" fontId="20" fillId="7" borderId="2" xfId="0" applyNumberFormat="1" applyFont="1" applyFill="1" applyBorder="1" applyAlignment="1">
      <alignment horizontal="center" vertical="center"/>
    </xf>
    <xf numFmtId="165" fontId="20" fillId="7" borderId="2" xfId="0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3" fontId="22" fillId="8" borderId="2" xfId="0" applyNumberFormat="1" applyFont="1" applyFill="1" applyBorder="1" applyAlignment="1">
      <alignment horizontal="center" vertical="center"/>
    </xf>
    <xf numFmtId="164" fontId="22" fillId="8" borderId="2" xfId="0" applyNumberFormat="1" applyFont="1" applyFill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/>
    </xf>
    <xf numFmtId="0" fontId="19" fillId="9" borderId="2" xfId="0" applyFont="1" applyFill="1" applyBorder="1" applyAlignment="1">
      <alignment horizontal="center" vertical="center" wrapText="1"/>
    </xf>
    <xf numFmtId="3" fontId="10" fillId="9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vertical="center"/>
    </xf>
    <xf numFmtId="3" fontId="26" fillId="0" borderId="0" xfId="0" applyNumberFormat="1" applyFont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 wrapText="1"/>
    </xf>
    <xf numFmtId="3" fontId="26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 wrapText="1"/>
    </xf>
    <xf numFmtId="3" fontId="26" fillId="0" borderId="0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3" fontId="26" fillId="0" borderId="2" xfId="0" applyNumberFormat="1" applyFont="1" applyBorder="1" applyAlignment="1">
      <alignment horizontal="center" vertical="center" wrapText="1"/>
    </xf>
    <xf numFmtId="3" fontId="26" fillId="0" borderId="2" xfId="0" applyNumberFormat="1" applyFont="1" applyBorder="1" applyAlignment="1">
      <alignment horizontal="center" vertical="center"/>
    </xf>
    <xf numFmtId="164" fontId="26" fillId="0" borderId="2" xfId="0" applyNumberFormat="1" applyFont="1" applyBorder="1" applyAlignment="1">
      <alignment horizontal="center" vertical="center" wrapText="1"/>
    </xf>
    <xf numFmtId="3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Fill="1" applyBorder="1" applyAlignment="1">
      <alignment vertical="center" wrapText="1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3" fontId="26" fillId="0" borderId="0" xfId="0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30" fillId="0" borderId="0" xfId="0" applyFont="1" applyAlignment="1">
      <alignment horizontal="justify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right" vertical="center"/>
    </xf>
    <xf numFmtId="0" fontId="10" fillId="4" borderId="0" xfId="0" applyFont="1" applyFill="1" applyAlignment="1">
      <alignment horizontal="left" vertical="center"/>
    </xf>
    <xf numFmtId="3" fontId="10" fillId="4" borderId="1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1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2" xfId="0" applyFont="1" applyBorder="1" applyAlignment="1">
      <alignment vertical="center"/>
    </xf>
    <xf numFmtId="3" fontId="11" fillId="0" borderId="1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 wrapText="1"/>
    </xf>
    <xf numFmtId="0" fontId="9" fillId="2" borderId="0" xfId="0" applyFont="1" applyFill="1" applyBorder="1" applyAlignment="1">
      <alignment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36" fillId="0" borderId="10" xfId="0" applyFont="1" applyBorder="1" applyAlignment="1">
      <alignment horizontal="center" vertical="center"/>
    </xf>
    <xf numFmtId="164" fontId="36" fillId="0" borderId="0" xfId="0" applyNumberFormat="1" applyFont="1" applyBorder="1" applyAlignment="1">
      <alignment horizontal="right" vertical="center"/>
    </xf>
    <xf numFmtId="3" fontId="36" fillId="0" borderId="10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vertical="center" wrapText="1"/>
    </xf>
    <xf numFmtId="0" fontId="36" fillId="0" borderId="12" xfId="0" applyFont="1" applyBorder="1" applyAlignment="1">
      <alignment horizontal="center" vertical="center"/>
    </xf>
    <xf numFmtId="164" fontId="36" fillId="0" borderId="2" xfId="0" applyNumberFormat="1" applyFont="1" applyBorder="1" applyAlignment="1">
      <alignment horizontal="right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0" fontId="14" fillId="2" borderId="13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 vertical="center" wrapText="1"/>
    </xf>
    <xf numFmtId="164" fontId="38" fillId="0" borderId="1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39" fillId="4" borderId="0" xfId="0" applyFont="1" applyFill="1" applyBorder="1" applyAlignment="1">
      <alignment horizontal="center" vertical="center"/>
    </xf>
    <xf numFmtId="164" fontId="39" fillId="0" borderId="0" xfId="0" applyNumberFormat="1" applyFont="1" applyBorder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164" fontId="39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39" fillId="4" borderId="13" xfId="0" applyFont="1" applyFill="1" applyBorder="1" applyAlignment="1">
      <alignment horizontal="center" vertical="center"/>
    </xf>
    <xf numFmtId="164" fontId="39" fillId="0" borderId="13" xfId="0" applyNumberFormat="1" applyFont="1" applyBorder="1" applyAlignment="1">
      <alignment horizontal="center" vertical="center"/>
    </xf>
    <xf numFmtId="0" fontId="39" fillId="0" borderId="13" xfId="0" applyFont="1" applyFill="1" applyBorder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/>
    </xf>
    <xf numFmtId="0" fontId="4" fillId="10" borderId="15" xfId="0" applyFont="1" applyFill="1" applyBorder="1" applyAlignment="1">
      <alignment horizontal="left"/>
    </xf>
    <xf numFmtId="0" fontId="4" fillId="10" borderId="15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45" fillId="10" borderId="14" xfId="0" applyFont="1" applyFill="1" applyBorder="1" applyAlignment="1">
      <alignment horizontal="center"/>
    </xf>
    <xf numFmtId="0" fontId="45" fillId="10" borderId="14" xfId="0" applyFont="1" applyFill="1" applyBorder="1" applyAlignment="1">
      <alignment horizontal="right"/>
    </xf>
    <xf numFmtId="0" fontId="45" fillId="10" borderId="15" xfId="0" applyFont="1" applyFill="1" applyBorder="1" applyAlignment="1"/>
    <xf numFmtId="0" fontId="45" fillId="10" borderId="15" xfId="0" applyFont="1" applyFill="1" applyBorder="1" applyAlignment="1">
      <alignment horizontal="center"/>
    </xf>
    <xf numFmtId="0" fontId="45" fillId="10" borderId="15" xfId="0" applyFont="1" applyFill="1" applyBorder="1" applyAlignment="1">
      <alignment horizontal="right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center" vertical="center"/>
    </xf>
    <xf numFmtId="164" fontId="47" fillId="0" borderId="0" xfId="0" applyNumberFormat="1" applyFont="1" applyAlignment="1">
      <alignment horizontal="right" vertical="center"/>
    </xf>
    <xf numFmtId="0" fontId="46" fillId="0" borderId="0" xfId="0" applyFont="1" applyBorder="1" applyAlignment="1">
      <alignment vertical="center"/>
    </xf>
    <xf numFmtId="0" fontId="47" fillId="0" borderId="0" xfId="0" applyFont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8" fillId="0" borderId="13" xfId="0" applyFont="1" applyFill="1" applyBorder="1" applyAlignment="1">
      <alignment vertical="center" wrapText="1"/>
    </xf>
    <xf numFmtId="0" fontId="47" fillId="0" borderId="13" xfId="0" applyFont="1" applyFill="1" applyBorder="1" applyAlignment="1">
      <alignment horizontal="center" vertical="center" wrapText="1"/>
    </xf>
    <xf numFmtId="164" fontId="47" fillId="0" borderId="13" xfId="0" applyNumberFormat="1" applyFont="1" applyBorder="1" applyAlignment="1">
      <alignment horizontal="right" vertical="center"/>
    </xf>
    <xf numFmtId="0" fontId="2" fillId="0" borderId="0" xfId="0" applyFont="1"/>
    <xf numFmtId="0" fontId="50" fillId="0" borderId="0" xfId="0" applyFont="1" applyFill="1" applyBorder="1" applyAlignment="1">
      <alignment horizontal="right" vertical="top"/>
    </xf>
    <xf numFmtId="3" fontId="50" fillId="0" borderId="0" xfId="0" applyNumberFormat="1" applyFont="1" applyBorder="1" applyAlignment="1">
      <alignment horizontal="right" vertical="top"/>
    </xf>
    <xf numFmtId="0" fontId="46" fillId="0" borderId="0" xfId="0" applyFont="1" applyFill="1" applyBorder="1" applyAlignment="1">
      <alignment vertical="center"/>
    </xf>
    <xf numFmtId="3" fontId="50" fillId="0" borderId="0" xfId="0" applyNumberFormat="1" applyFont="1" applyFill="1" applyBorder="1" applyAlignment="1">
      <alignment horizontal="right" vertical="top"/>
    </xf>
    <xf numFmtId="0" fontId="50" fillId="0" borderId="0" xfId="0" applyFont="1" applyBorder="1" applyAlignment="1">
      <alignment horizontal="right" vertical="top"/>
    </xf>
    <xf numFmtId="0" fontId="46" fillId="0" borderId="2" xfId="0" applyFont="1" applyBorder="1" applyAlignment="1">
      <alignment vertical="center"/>
    </xf>
    <xf numFmtId="3" fontId="50" fillId="0" borderId="2" xfId="0" applyNumberFormat="1" applyFont="1" applyBorder="1" applyAlignment="1">
      <alignment horizontal="right" vertical="top"/>
    </xf>
    <xf numFmtId="0" fontId="51" fillId="0" borderId="0" xfId="0" applyFont="1"/>
    <xf numFmtId="0" fontId="53" fillId="0" borderId="0" xfId="0" applyFont="1" applyAlignment="1">
      <alignment horizontal="center"/>
    </xf>
    <xf numFmtId="0" fontId="55" fillId="10" borderId="2" xfId="0" applyFont="1" applyFill="1" applyBorder="1" applyAlignment="1">
      <alignment horizontal="center" vertical="center"/>
    </xf>
    <xf numFmtId="0" fontId="55" fillId="0" borderId="3" xfId="0" applyFont="1" applyFill="1" applyBorder="1" applyAlignment="1">
      <alignment horizontal="center" vertical="center"/>
    </xf>
    <xf numFmtId="164" fontId="38" fillId="0" borderId="3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 wrapText="1"/>
    </xf>
    <xf numFmtId="0" fontId="56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164" fontId="39" fillId="0" borderId="0" xfId="0" applyNumberFormat="1" applyFont="1" applyFill="1" applyBorder="1" applyAlignment="1">
      <alignment horizontal="center" vertical="center"/>
    </xf>
    <xf numFmtId="164" fontId="39" fillId="0" borderId="2" xfId="0" applyNumberFormat="1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vertical="center" wrapText="1"/>
    </xf>
    <xf numFmtId="0" fontId="55" fillId="10" borderId="2" xfId="0" applyFont="1" applyFill="1" applyBorder="1" applyAlignment="1">
      <alignment horizontal="right" vertical="center"/>
    </xf>
    <xf numFmtId="0" fontId="45" fillId="7" borderId="3" xfId="0" applyFont="1" applyFill="1" applyBorder="1" applyAlignment="1">
      <alignment horizontal="center" vertical="center"/>
    </xf>
    <xf numFmtId="164" fontId="55" fillId="0" borderId="3" xfId="0" applyNumberFormat="1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wrapText="1"/>
    </xf>
    <xf numFmtId="3" fontId="1" fillId="0" borderId="3" xfId="0" applyNumberFormat="1" applyFont="1" applyBorder="1" applyAlignment="1">
      <alignment horizontal="center"/>
    </xf>
    <xf numFmtId="0" fontId="41" fillId="0" borderId="0" xfId="0" applyFont="1" applyFill="1" applyBorder="1" applyAlignment="1">
      <alignment horizontal="center" wrapText="1"/>
    </xf>
    <xf numFmtId="164" fontId="41" fillId="0" borderId="0" xfId="0" applyNumberFormat="1" applyFont="1" applyFill="1" applyBorder="1" applyAlignment="1">
      <alignment horizontal="center" wrapText="1"/>
    </xf>
    <xf numFmtId="3" fontId="39" fillId="0" borderId="0" xfId="0" applyNumberFormat="1" applyFont="1" applyFill="1" applyBorder="1" applyAlignment="1">
      <alignment horizontal="center" wrapText="1"/>
    </xf>
    <xf numFmtId="0" fontId="56" fillId="0" borderId="0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164" fontId="41" fillId="0" borderId="2" xfId="0" applyNumberFormat="1" applyFont="1" applyFill="1" applyBorder="1" applyAlignment="1">
      <alignment horizontal="center" wrapText="1"/>
    </xf>
    <xf numFmtId="0" fontId="56" fillId="0" borderId="0" xfId="0" applyFont="1" applyFill="1" applyBorder="1" applyAlignment="1">
      <alignment horizontal="center" wrapText="1"/>
    </xf>
    <xf numFmtId="0" fontId="56" fillId="0" borderId="2" xfId="0" applyFont="1" applyFill="1" applyBorder="1" applyAlignment="1">
      <alignment horizontal="center" wrapText="1"/>
    </xf>
    <xf numFmtId="3" fontId="39" fillId="0" borderId="0" xfId="0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164" fontId="41" fillId="0" borderId="0" xfId="0" applyNumberFormat="1" applyFont="1" applyFill="1" applyBorder="1" applyAlignment="1">
      <alignment horizontal="center" vertical="center" wrapText="1"/>
    </xf>
    <xf numFmtId="164" fontId="41" fillId="0" borderId="2" xfId="0" applyNumberFormat="1" applyFont="1" applyFill="1" applyBorder="1" applyAlignment="1">
      <alignment horizontal="center" vertical="center" wrapText="1"/>
    </xf>
    <xf numFmtId="3" fontId="39" fillId="0" borderId="2" xfId="0" applyNumberFormat="1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center" vertical="center" wrapText="1"/>
    </xf>
    <xf numFmtId="0" fontId="55" fillId="4" borderId="0" xfId="0" applyFont="1" applyFill="1" applyBorder="1" applyAlignment="1">
      <alignment horizontal="left" vertical="center"/>
    </xf>
    <xf numFmtId="0" fontId="55" fillId="4" borderId="0" xfId="0" applyFont="1" applyFill="1" applyBorder="1" applyAlignment="1">
      <alignment horizontal="center"/>
    </xf>
    <xf numFmtId="164" fontId="55" fillId="4" borderId="0" xfId="0" applyNumberFormat="1" applyFont="1" applyFill="1" applyBorder="1" applyAlignment="1">
      <alignment horizontal="center"/>
    </xf>
    <xf numFmtId="3" fontId="55" fillId="4" borderId="0" xfId="0" applyNumberFormat="1" applyFont="1" applyFill="1" applyBorder="1" applyAlignment="1">
      <alignment horizontal="center"/>
    </xf>
    <xf numFmtId="3" fontId="38" fillId="4" borderId="0" xfId="0" applyNumberFormat="1" applyFont="1" applyFill="1" applyBorder="1" applyAlignment="1">
      <alignment horizontal="center" wrapText="1"/>
    </xf>
    <xf numFmtId="3" fontId="1" fillId="4" borderId="0" xfId="0" applyNumberFormat="1" applyFont="1" applyFill="1" applyBorder="1" applyAlignment="1">
      <alignment horizontal="center"/>
    </xf>
    <xf numFmtId="164" fontId="39" fillId="0" borderId="0" xfId="0" applyNumberFormat="1" applyFont="1" applyFill="1" applyBorder="1" applyAlignment="1">
      <alignment horizontal="center" wrapText="1"/>
    </xf>
    <xf numFmtId="164" fontId="39" fillId="0" borderId="2" xfId="0" applyNumberFormat="1" applyFont="1" applyFill="1" applyBorder="1" applyAlignment="1">
      <alignment horizontal="center" wrapText="1"/>
    </xf>
    <xf numFmtId="0" fontId="55" fillId="4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horizontal="left" vertical="top" wrapText="1"/>
    </xf>
    <xf numFmtId="0" fontId="56" fillId="0" borderId="0" xfId="0" applyFont="1" applyFill="1" applyBorder="1" applyAlignment="1">
      <alignment vertical="top" wrapText="1"/>
    </xf>
    <xf numFmtId="0" fontId="56" fillId="0" borderId="2" xfId="0" applyFont="1" applyFill="1" applyBorder="1" applyAlignment="1">
      <alignment vertical="top" wrapText="1"/>
    </xf>
    <xf numFmtId="0" fontId="56" fillId="0" borderId="1" xfId="0" applyFont="1" applyFill="1" applyBorder="1" applyAlignment="1">
      <alignment vertical="top" wrapText="1"/>
    </xf>
    <xf numFmtId="0" fontId="38" fillId="2" borderId="2" xfId="0" applyFont="1" applyFill="1" applyBorder="1" applyAlignment="1">
      <alignment horizontal="center"/>
    </xf>
    <xf numFmtId="0" fontId="39" fillId="10" borderId="2" xfId="0" applyFont="1" applyFill="1" applyBorder="1" applyAlignment="1">
      <alignment horizontal="center" vertical="center"/>
    </xf>
    <xf numFmtId="0" fontId="38" fillId="10" borderId="0" xfId="0" applyFont="1" applyFill="1" applyBorder="1" applyAlignment="1">
      <alignment horizontal="left" vertical="center"/>
    </xf>
    <xf numFmtId="0" fontId="38" fillId="1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/>
    </xf>
    <xf numFmtId="0" fontId="39" fillId="0" borderId="2" xfId="0" applyFont="1" applyFill="1" applyBorder="1" applyAlignment="1">
      <alignment horizontal="left" vertical="center" wrapText="1"/>
    </xf>
    <xf numFmtId="0" fontId="39" fillId="0" borderId="0" xfId="0" applyFont="1" applyBorder="1" applyAlignment="1">
      <alignment horizontal="center"/>
    </xf>
    <xf numFmtId="0" fontId="39" fillId="0" borderId="0" xfId="0" applyFont="1" applyAlignment="1">
      <alignment horizontal="left" vertical="center" wrapText="1"/>
    </xf>
    <xf numFmtId="0" fontId="38" fillId="2" borderId="0" xfId="0" applyFont="1" applyFill="1" applyBorder="1" applyAlignment="1">
      <alignment horizontal="center"/>
    </xf>
    <xf numFmtId="0" fontId="38" fillId="7" borderId="18" xfId="0" applyFont="1" applyFill="1" applyBorder="1" applyAlignment="1">
      <alignment horizontal="center"/>
    </xf>
    <xf numFmtId="0" fontId="38" fillId="7" borderId="2" xfId="0" applyFont="1" applyFill="1" applyBorder="1" applyAlignment="1">
      <alignment horizontal="center"/>
    </xf>
    <xf numFmtId="0" fontId="38" fillId="6" borderId="0" xfId="0" applyFont="1" applyFill="1" applyBorder="1" applyAlignment="1">
      <alignment horizontal="left" vertical="center"/>
    </xf>
    <xf numFmtId="3" fontId="38" fillId="6" borderId="0" xfId="0" applyNumberFormat="1" applyFont="1" applyFill="1" applyBorder="1" applyAlignment="1">
      <alignment horizontal="center" vertical="center"/>
    </xf>
    <xf numFmtId="3" fontId="39" fillId="0" borderId="0" xfId="2" applyNumberFormat="1" applyFont="1" applyFill="1" applyBorder="1"/>
    <xf numFmtId="3" fontId="39" fillId="0" borderId="2" xfId="2" applyNumberFormat="1" applyFont="1" applyFill="1" applyBorder="1"/>
    <xf numFmtId="0" fontId="11" fillId="0" borderId="0" xfId="0" applyFont="1" applyBorder="1" applyAlignment="1">
      <alignment horizontal="left"/>
    </xf>
    <xf numFmtId="3" fontId="39" fillId="0" borderId="0" xfId="2" applyNumberFormat="1" applyFont="1" applyFill="1" applyBorder="1" applyAlignment="1">
      <alignment vertical="center"/>
    </xf>
    <xf numFmtId="3" fontId="39" fillId="0" borderId="0" xfId="2" applyNumberFormat="1" applyFont="1" applyFill="1" applyBorder="1" applyAlignment="1">
      <alignment horizontal="center" vertical="center"/>
    </xf>
    <xf numFmtId="3" fontId="39" fillId="0" borderId="2" xfId="2" applyNumberFormat="1" applyFont="1" applyFill="1" applyBorder="1" applyAlignment="1">
      <alignment vertical="center"/>
    </xf>
    <xf numFmtId="3" fontId="39" fillId="0" borderId="2" xfId="2" applyNumberFormat="1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right"/>
    </xf>
    <xf numFmtId="0" fontId="38" fillId="10" borderId="2" xfId="0" applyFont="1" applyFill="1" applyBorder="1" applyAlignment="1">
      <alignment horizontal="center"/>
    </xf>
    <xf numFmtId="0" fontId="38" fillId="10" borderId="2" xfId="0" applyFont="1" applyFill="1" applyBorder="1" applyAlignment="1">
      <alignment horizontal="right"/>
    </xf>
    <xf numFmtId="0" fontId="38" fillId="10" borderId="0" xfId="0" applyFont="1" applyFill="1" applyBorder="1" applyAlignment="1">
      <alignment horizontal="center"/>
    </xf>
    <xf numFmtId="0" fontId="38" fillId="10" borderId="0" xfId="0" applyFont="1" applyFill="1" applyBorder="1" applyAlignment="1">
      <alignment horizontal="right"/>
    </xf>
    <xf numFmtId="0" fontId="39" fillId="0" borderId="0" xfId="0" applyFont="1" applyFill="1" applyBorder="1" applyAlignment="1">
      <alignment horizontal="right"/>
    </xf>
    <xf numFmtId="0" fontId="39" fillId="0" borderId="0" xfId="0" applyFont="1" applyBorder="1" applyAlignment="1">
      <alignment horizontal="right"/>
    </xf>
    <xf numFmtId="0" fontId="61" fillId="10" borderId="13" xfId="0" applyFont="1" applyFill="1" applyBorder="1" applyAlignment="1">
      <alignment horizontal="center" vertical="center" wrapText="1"/>
    </xf>
    <xf numFmtId="0" fontId="61" fillId="10" borderId="13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/>
    </xf>
    <xf numFmtId="0" fontId="62" fillId="0" borderId="0" xfId="0" applyFont="1" applyFill="1" applyBorder="1" applyAlignment="1">
      <alignment horizontal="center" vertical="center" wrapText="1"/>
    </xf>
    <xf numFmtId="165" fontId="62" fillId="0" borderId="0" xfId="0" applyNumberFormat="1" applyFont="1" applyFill="1" applyBorder="1" applyAlignment="1">
      <alignment horizontal="center" vertical="center" wrapText="1"/>
    </xf>
    <xf numFmtId="3" fontId="62" fillId="0" borderId="0" xfId="0" applyNumberFormat="1" applyFont="1" applyFill="1" applyBorder="1" applyAlignment="1">
      <alignment horizontal="center" vertical="center" wrapText="1"/>
    </xf>
    <xf numFmtId="164" fontId="62" fillId="0" borderId="0" xfId="0" applyNumberFormat="1" applyFont="1" applyFill="1" applyBorder="1" applyAlignment="1">
      <alignment horizontal="center" vertical="center" wrapText="1"/>
    </xf>
    <xf numFmtId="0" fontId="63" fillId="0" borderId="0" xfId="0" applyFont="1" applyBorder="1" applyAlignment="1">
      <alignment horizontal="left" vertical="center"/>
    </xf>
    <xf numFmtId="0" fontId="63" fillId="0" borderId="0" xfId="0" applyFont="1" applyBorder="1" applyAlignment="1">
      <alignment horizontal="center" vertical="center"/>
    </xf>
    <xf numFmtId="165" fontId="63" fillId="0" borderId="0" xfId="0" applyNumberFormat="1" applyFont="1" applyFill="1" applyBorder="1" applyAlignment="1">
      <alignment horizontal="center" vertical="center" wrapText="1"/>
    </xf>
    <xf numFmtId="3" fontId="63" fillId="0" borderId="0" xfId="0" applyNumberFormat="1" applyFont="1" applyFill="1" applyBorder="1" applyAlignment="1">
      <alignment horizontal="center" vertical="center" wrapText="1"/>
    </xf>
    <xf numFmtId="165" fontId="63" fillId="0" borderId="0" xfId="0" applyNumberFormat="1" applyFont="1" applyBorder="1" applyAlignment="1">
      <alignment horizontal="center" vertical="center"/>
    </xf>
    <xf numFmtId="3" fontId="6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64" fillId="0" borderId="0" xfId="0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center" vertical="center"/>
    </xf>
    <xf numFmtId="0" fontId="63" fillId="0" borderId="1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3" fontId="63" fillId="0" borderId="13" xfId="0" applyNumberFormat="1" applyFont="1" applyBorder="1" applyAlignment="1">
      <alignment horizontal="center" vertical="center"/>
    </xf>
    <xf numFmtId="0" fontId="1" fillId="0" borderId="0" xfId="0" applyFont="1" applyFill="1"/>
    <xf numFmtId="0" fontId="65" fillId="10" borderId="0" xfId="0" applyFont="1" applyFill="1" applyBorder="1" applyAlignment="1">
      <alignment horizontal="center" vertical="center" wrapText="1"/>
    </xf>
    <xf numFmtId="0" fontId="65" fillId="10" borderId="13" xfId="0" applyFont="1" applyFill="1" applyBorder="1" applyAlignment="1">
      <alignment horizontal="center" vertical="center" wrapText="1"/>
    </xf>
    <xf numFmtId="0" fontId="65" fillId="10" borderId="13" xfId="0" applyFont="1" applyFill="1" applyBorder="1" applyAlignment="1">
      <alignment horizontal="center" vertical="center"/>
    </xf>
    <xf numFmtId="0" fontId="65" fillId="0" borderId="4" xfId="0" applyFont="1" applyFill="1" applyBorder="1" applyAlignment="1">
      <alignment horizontal="center" vertical="center"/>
    </xf>
    <xf numFmtId="3" fontId="65" fillId="0" borderId="4" xfId="0" applyNumberFormat="1" applyFont="1" applyFill="1" applyBorder="1" applyAlignment="1">
      <alignment horizontal="center" vertical="center"/>
    </xf>
    <xf numFmtId="0" fontId="66" fillId="0" borderId="0" xfId="0" applyFont="1" applyBorder="1" applyAlignment="1">
      <alignment horizontal="left" vertical="center"/>
    </xf>
    <xf numFmtId="164" fontId="64" fillId="0" borderId="0" xfId="0" applyNumberFormat="1" applyFont="1" applyBorder="1" applyAlignment="1">
      <alignment horizontal="center" vertical="center"/>
    </xf>
    <xf numFmtId="1" fontId="64" fillId="0" borderId="0" xfId="0" applyNumberFormat="1" applyFont="1" applyBorder="1" applyAlignment="1">
      <alignment horizontal="center" vertical="center"/>
    </xf>
    <xf numFmtId="0" fontId="66" fillId="0" borderId="0" xfId="0" applyFont="1" applyBorder="1" applyAlignment="1">
      <alignment horizontal="left" vertical="center" wrapText="1"/>
    </xf>
    <xf numFmtId="0" fontId="66" fillId="0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164" fontId="64" fillId="0" borderId="13" xfId="0" applyNumberFormat="1" applyFont="1" applyBorder="1" applyAlignment="1">
      <alignment horizontal="center" vertical="center"/>
    </xf>
    <xf numFmtId="3" fontId="64" fillId="0" borderId="13" xfId="0" applyNumberFormat="1" applyFont="1" applyBorder="1" applyAlignment="1">
      <alignment horizontal="center" vertical="center"/>
    </xf>
    <xf numFmtId="1" fontId="64" fillId="0" borderId="13" xfId="0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3" fontId="62" fillId="0" borderId="0" xfId="0" applyNumberFormat="1" applyFont="1" applyFill="1" applyBorder="1" applyAlignment="1">
      <alignment horizontal="center" wrapText="1"/>
    </xf>
    <xf numFmtId="0" fontId="18" fillId="0" borderId="4" xfId="0" applyFont="1" applyFill="1" applyBorder="1" applyAlignment="1">
      <alignment vertical="center"/>
    </xf>
    <xf numFmtId="0" fontId="67" fillId="0" borderId="0" xfId="0" applyFont="1" applyBorder="1" applyAlignment="1">
      <alignment vertical="center" wrapText="1"/>
    </xf>
    <xf numFmtId="0" fontId="49" fillId="2" borderId="4" xfId="0" applyFont="1" applyFill="1" applyBorder="1" applyAlignment="1">
      <alignment horizontal="center" vertical="center"/>
    </xf>
    <xf numFmtId="0" fontId="49" fillId="2" borderId="13" xfId="0" applyFont="1" applyFill="1" applyBorder="1" applyAlignment="1">
      <alignment horizontal="center" wrapText="1"/>
    </xf>
    <xf numFmtId="0" fontId="49" fillId="2" borderId="13" xfId="0" applyFont="1" applyFill="1" applyBorder="1" applyAlignment="1">
      <alignment horizontal="center"/>
    </xf>
    <xf numFmtId="0" fontId="46" fillId="10" borderId="13" xfId="0" applyFont="1" applyFill="1" applyBorder="1" applyAlignment="1">
      <alignment horizontal="center" vertical="center"/>
    </xf>
    <xf numFmtId="0" fontId="49" fillId="0" borderId="0" xfId="0" applyFont="1" applyBorder="1"/>
    <xf numFmtId="0" fontId="4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6" fillId="0" borderId="0" xfId="0" applyFont="1" applyBorder="1" applyAlignment="1">
      <alignment horizontal="left" vertical="center" wrapText="1"/>
    </xf>
    <xf numFmtId="0" fontId="4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6" fillId="0" borderId="0" xfId="0" applyFont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6" fillId="0" borderId="13" xfId="0" applyFont="1" applyBorder="1" applyAlignment="1">
      <alignment horizontal="left" vertical="center" wrapText="1"/>
    </xf>
    <xf numFmtId="0" fontId="46" fillId="0" borderId="13" xfId="0" applyFont="1" applyBorder="1" applyAlignment="1">
      <alignment horizontal="center" vertical="center" wrapText="1"/>
    </xf>
    <xf numFmtId="0" fontId="49" fillId="0" borderId="0" xfId="0" applyFont="1" applyBorder="1" applyAlignment="1">
      <alignment vertical="center"/>
    </xf>
    <xf numFmtId="0" fontId="4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Fill="1" applyAlignment="1">
      <alignment horizontal="center" vertical="top"/>
    </xf>
    <xf numFmtId="0" fontId="46" fillId="0" borderId="13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/>
    </xf>
    <xf numFmtId="0" fontId="46" fillId="10" borderId="14" xfId="0" applyFont="1" applyFill="1" applyBorder="1" applyAlignment="1">
      <alignment horizontal="center" vertical="center"/>
    </xf>
    <xf numFmtId="0" fontId="49" fillId="2" borderId="4" xfId="0" applyFont="1" applyFill="1" applyBorder="1" applyAlignment="1">
      <alignment vertical="center"/>
    </xf>
    <xf numFmtId="0" fontId="49" fillId="2" borderId="13" xfId="0" applyFont="1" applyFill="1" applyBorder="1" applyAlignment="1">
      <alignment vertical="center"/>
    </xf>
    <xf numFmtId="0" fontId="68" fillId="0" borderId="0" xfId="0" applyFont="1" applyFill="1" applyBorder="1" applyAlignment="1">
      <alignment horizontal="center"/>
    </xf>
    <xf numFmtId="164" fontId="6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center"/>
    </xf>
    <xf numFmtId="164" fontId="41" fillId="0" borderId="0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/>
    </xf>
    <xf numFmtId="0" fontId="41" fillId="0" borderId="2" xfId="0" applyFont="1" applyFill="1" applyBorder="1" applyAlignment="1">
      <alignment horizontal="center"/>
    </xf>
    <xf numFmtId="164" fontId="41" fillId="0" borderId="2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horizontal="center" vertical="center"/>
    </xf>
    <xf numFmtId="164" fontId="41" fillId="0" borderId="0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41" fillId="0" borderId="2" xfId="0" applyFont="1" applyFill="1" applyBorder="1" applyAlignment="1">
      <alignment horizontal="center" vertical="center"/>
    </xf>
    <xf numFmtId="164" fontId="4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vertical="center" wrapText="1"/>
    </xf>
    <xf numFmtId="0" fontId="55" fillId="10" borderId="0" xfId="0" applyFont="1" applyFill="1" applyBorder="1" applyAlignment="1">
      <alignment vertical="center"/>
    </xf>
    <xf numFmtId="0" fontId="55" fillId="7" borderId="2" xfId="0" applyFont="1" applyFill="1" applyBorder="1" applyAlignment="1">
      <alignment horizontal="center" vertical="center" wrapText="1"/>
    </xf>
    <xf numFmtId="0" fontId="55" fillId="6" borderId="0" xfId="0" applyFont="1" applyFill="1" applyBorder="1" applyAlignment="1">
      <alignment horizontal="left" vertical="center"/>
    </xf>
    <xf numFmtId="3" fontId="55" fillId="6" borderId="0" xfId="0" applyNumberFormat="1" applyFont="1" applyFill="1" applyBorder="1" applyAlignment="1">
      <alignment horizontal="center" vertical="center"/>
    </xf>
    <xf numFmtId="164" fontId="55" fillId="6" borderId="0" xfId="0" applyNumberFormat="1" applyFont="1" applyFill="1" applyBorder="1" applyAlignment="1">
      <alignment horizontal="center" vertical="center"/>
    </xf>
    <xf numFmtId="3" fontId="38" fillId="6" borderId="0" xfId="0" applyNumberFormat="1" applyFont="1" applyFill="1" applyBorder="1" applyAlignment="1">
      <alignment horizontal="center" wrapText="1"/>
    </xf>
    <xf numFmtId="164" fontId="39" fillId="0" borderId="0" xfId="0" applyNumberFormat="1" applyFont="1" applyFill="1" applyBorder="1" applyAlignment="1">
      <alignment horizontal="center" vertical="center" wrapText="1"/>
    </xf>
    <xf numFmtId="164" fontId="39" fillId="0" borderId="2" xfId="0" applyNumberFormat="1" applyFont="1" applyFill="1" applyBorder="1" applyAlignment="1">
      <alignment horizontal="center" vertical="center" wrapText="1"/>
    </xf>
    <xf numFmtId="164" fontId="3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19" fillId="9" borderId="6" xfId="0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1" fillId="0" borderId="2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43" fillId="0" borderId="4" xfId="0" applyFont="1" applyBorder="1" applyAlignment="1">
      <alignment horizontal="left" vertical="center"/>
    </xf>
    <xf numFmtId="0" fontId="43" fillId="0" borderId="0" xfId="0" applyFont="1" applyBorder="1" applyAlignment="1">
      <alignment horizontal="left" vertical="center"/>
    </xf>
    <xf numFmtId="0" fontId="41" fillId="0" borderId="0" xfId="0" applyFont="1" applyFill="1" applyBorder="1" applyAlignment="1">
      <alignment horizontal="left" wrapText="1"/>
    </xf>
    <xf numFmtId="0" fontId="45" fillId="2" borderId="0" xfId="0" applyFont="1" applyFill="1" applyBorder="1" applyAlignment="1">
      <alignment horizontal="center" vertical="center"/>
    </xf>
    <xf numFmtId="0" fontId="45" fillId="2" borderId="13" xfId="0" applyFont="1" applyFill="1" applyBorder="1" applyAlignment="1">
      <alignment horizontal="center" vertical="center"/>
    </xf>
    <xf numFmtId="0" fontId="45" fillId="2" borderId="13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right" vertical="center"/>
    </xf>
    <xf numFmtId="0" fontId="49" fillId="10" borderId="2" xfId="0" applyFont="1" applyFill="1" applyBorder="1" applyAlignment="1">
      <alignment horizontal="right" vertical="center"/>
    </xf>
    <xf numFmtId="0" fontId="56" fillId="0" borderId="0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/>
    </xf>
    <xf numFmtId="0" fontId="45" fillId="2" borderId="2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/>
    </xf>
    <xf numFmtId="0" fontId="55" fillId="0" borderId="3" xfId="0" applyFont="1" applyFill="1" applyBorder="1" applyAlignment="1">
      <alignment horizontal="left" vertical="center"/>
    </xf>
    <xf numFmtId="0" fontId="56" fillId="0" borderId="1" xfId="0" applyFont="1" applyFill="1" applyBorder="1" applyAlignment="1">
      <alignment horizontal="center" vertical="center" wrapText="1"/>
    </xf>
    <xf numFmtId="0" fontId="57" fillId="0" borderId="1" xfId="0" applyFont="1" applyBorder="1" applyAlignment="1">
      <alignment horizontal="left" vertical="center"/>
    </xf>
    <xf numFmtId="0" fontId="55" fillId="2" borderId="0" xfId="0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center"/>
    </xf>
    <xf numFmtId="0" fontId="45" fillId="2" borderId="0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55" fillId="10" borderId="0" xfId="0" applyFont="1" applyFill="1" applyBorder="1" applyAlignment="1">
      <alignment horizontal="center" vertical="center"/>
    </xf>
    <xf numFmtId="0" fontId="55" fillId="10" borderId="2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38" fillId="2" borderId="16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8" fillId="2" borderId="17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69" fillId="0" borderId="2" xfId="0" applyFont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wrapText="1"/>
    </xf>
    <xf numFmtId="0" fontId="45" fillId="2" borderId="0" xfId="0" applyFont="1" applyFill="1" applyBorder="1" applyAlignment="1">
      <alignment horizontal="center" wrapText="1"/>
    </xf>
    <xf numFmtId="0" fontId="59" fillId="0" borderId="0" xfId="0" applyFont="1" applyAlignment="1">
      <alignment horizontal="center"/>
    </xf>
    <xf numFmtId="0" fontId="60" fillId="2" borderId="0" xfId="0" applyFont="1" applyFill="1" applyBorder="1" applyAlignment="1">
      <alignment horizontal="center" vertical="center"/>
    </xf>
    <xf numFmtId="0" fontId="60" fillId="2" borderId="13" xfId="0" applyFont="1" applyFill="1" applyBorder="1" applyAlignment="1">
      <alignment horizontal="center" vertical="center"/>
    </xf>
    <xf numFmtId="0" fontId="60" fillId="2" borderId="0" xfId="0" applyFont="1" applyFill="1" applyBorder="1" applyAlignment="1">
      <alignment horizontal="center" vertical="center" wrapText="1"/>
    </xf>
    <xf numFmtId="0" fontId="60" fillId="2" borderId="13" xfId="0" applyFont="1" applyFill="1" applyBorder="1" applyAlignment="1">
      <alignment horizontal="center" vertical="center" wrapText="1"/>
    </xf>
    <xf numFmtId="0" fontId="60" fillId="10" borderId="13" xfId="0" applyFont="1" applyFill="1" applyBorder="1" applyAlignment="1">
      <alignment horizontal="center" vertical="center" wrapText="1"/>
    </xf>
    <xf numFmtId="0" fontId="60" fillId="10" borderId="13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4" xfId="0" applyFont="1" applyFill="1" applyBorder="1" applyAlignment="1">
      <alignment horizontal="left" vertical="center"/>
    </xf>
    <xf numFmtId="0" fontId="65" fillId="2" borderId="1" xfId="0" applyFont="1" applyFill="1" applyBorder="1" applyAlignment="1">
      <alignment horizontal="center" vertical="center" wrapText="1"/>
    </xf>
    <xf numFmtId="0" fontId="65" fillId="2" borderId="13" xfId="0" applyFont="1" applyFill="1" applyBorder="1" applyAlignment="1">
      <alignment horizontal="center" vertical="center" wrapText="1"/>
    </xf>
    <xf numFmtId="0" fontId="65" fillId="2" borderId="0" xfId="0" applyFont="1" applyFill="1" applyBorder="1" applyAlignment="1">
      <alignment horizontal="center" vertical="center" wrapText="1"/>
    </xf>
    <xf numFmtId="0" fontId="65" fillId="2" borderId="0" xfId="0" applyFont="1" applyFill="1" applyBorder="1" applyAlignment="1">
      <alignment horizontal="center" wrapText="1"/>
    </xf>
    <xf numFmtId="0" fontId="65" fillId="10" borderId="13" xfId="0" applyFont="1" applyFill="1" applyBorder="1" applyAlignment="1">
      <alignment horizontal="center" vertical="center"/>
    </xf>
    <xf numFmtId="0" fontId="49" fillId="2" borderId="4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49" fillId="2" borderId="13" xfId="0" applyFont="1" applyFill="1" applyBorder="1" applyAlignment="1">
      <alignment horizontal="center" vertical="center"/>
    </xf>
    <xf numFmtId="0" fontId="54" fillId="2" borderId="4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54" fillId="0" borderId="0" xfId="0" applyFont="1" applyBorder="1" applyAlignment="1">
      <alignment horizontal="center" vertical="center" wrapText="1"/>
    </xf>
  </cellXfs>
  <cellStyles count="3">
    <cellStyle name="Normal" xfId="0" builtinId="0"/>
    <cellStyle name="Normal 2 2" xfId="2"/>
    <cellStyle name="Porcentu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D2:S70"/>
  <sheetViews>
    <sheetView workbookViewId="0">
      <selection activeCell="H20" sqref="H19:H20"/>
    </sheetView>
  </sheetViews>
  <sheetFormatPr baseColWidth="10" defaultRowHeight="15" x14ac:dyDescent="0.25"/>
  <cols>
    <col min="4" max="4" width="12.7109375" customWidth="1"/>
    <col min="5" max="5" width="26.42578125" customWidth="1"/>
    <col min="6" max="6" width="12.85546875" customWidth="1"/>
    <col min="7" max="7" width="15.28515625" customWidth="1"/>
    <col min="8" max="10" width="12.5703125" customWidth="1"/>
    <col min="11" max="11" width="10.7109375" customWidth="1"/>
    <col min="12" max="12" width="15.7109375" customWidth="1"/>
  </cols>
  <sheetData>
    <row r="2" spans="4:17" ht="18" customHeight="1" x14ac:dyDescent="0.25">
      <c r="D2" s="42"/>
      <c r="E2" s="42"/>
      <c r="F2" s="42"/>
      <c r="G2" s="42"/>
      <c r="H2" s="42"/>
      <c r="I2" s="42"/>
      <c r="J2" s="42"/>
      <c r="K2" s="42"/>
    </row>
    <row r="3" spans="4:17" x14ac:dyDescent="0.25">
      <c r="D3" s="38"/>
      <c r="E3" s="38"/>
      <c r="F3" s="39"/>
      <c r="G3" s="39"/>
      <c r="H3" s="40"/>
      <c r="I3" s="40"/>
      <c r="J3" s="40"/>
      <c r="K3" s="40"/>
      <c r="L3" s="1"/>
      <c r="M3" s="1"/>
      <c r="N3" s="1"/>
      <c r="O3" s="1"/>
    </row>
    <row r="4" spans="4:17" x14ac:dyDescent="0.25">
      <c r="D4" s="38"/>
      <c r="E4" s="38"/>
      <c r="F4" s="33"/>
      <c r="G4" s="33"/>
      <c r="H4" s="34"/>
      <c r="I4" s="34"/>
      <c r="J4" s="34"/>
      <c r="K4" s="34"/>
      <c r="L4" s="4"/>
      <c r="M4" s="4"/>
      <c r="N4" s="4"/>
      <c r="O4" s="4"/>
      <c r="P4" s="4"/>
      <c r="Q4" s="4"/>
    </row>
    <row r="5" spans="4:17" x14ac:dyDescent="0.25">
      <c r="D5" s="38"/>
      <c r="E5" s="33"/>
      <c r="F5" s="35"/>
      <c r="G5" s="35"/>
      <c r="H5" s="35"/>
      <c r="I5" s="35"/>
      <c r="J5" s="35"/>
      <c r="K5" s="36"/>
      <c r="L5" s="4"/>
      <c r="M5" s="4"/>
      <c r="N5" s="4"/>
      <c r="O5" s="4"/>
      <c r="P5" s="1"/>
      <c r="Q5" s="1"/>
    </row>
    <row r="6" spans="4:17" x14ac:dyDescent="0.25">
      <c r="D6" s="41"/>
      <c r="E6" s="8"/>
      <c r="F6" s="9"/>
      <c r="G6" s="31"/>
      <c r="H6" s="9"/>
      <c r="I6" s="25"/>
      <c r="J6" s="9"/>
      <c r="K6" s="32"/>
      <c r="L6" s="4"/>
      <c r="M6" s="4"/>
      <c r="N6" s="4"/>
      <c r="O6" s="4"/>
      <c r="P6" s="1"/>
      <c r="Q6" s="1"/>
    </row>
    <row r="7" spans="4:17" x14ac:dyDescent="0.25">
      <c r="D7" s="41"/>
      <c r="E7" s="8"/>
      <c r="F7" s="9"/>
      <c r="G7" s="31"/>
      <c r="H7" s="9"/>
      <c r="I7" s="25"/>
      <c r="J7" s="9"/>
      <c r="K7" s="32"/>
      <c r="L7" s="4"/>
      <c r="M7" s="4"/>
      <c r="N7" s="4"/>
      <c r="O7" s="4"/>
      <c r="P7" s="1"/>
      <c r="Q7" s="1"/>
    </row>
    <row r="8" spans="4:17" x14ac:dyDescent="0.25">
      <c r="D8" s="41"/>
      <c r="E8" s="8"/>
      <c r="F8" s="9"/>
      <c r="G8" s="31"/>
      <c r="H8" s="9"/>
      <c r="I8" s="25"/>
      <c r="J8" s="9"/>
      <c r="K8" s="32"/>
      <c r="L8" s="4"/>
      <c r="M8" s="4"/>
      <c r="N8" s="4"/>
      <c r="O8" s="4"/>
      <c r="P8" s="1"/>
      <c r="Q8" s="1"/>
    </row>
    <row r="9" spans="4:17" x14ac:dyDescent="0.25">
      <c r="D9" s="41"/>
      <c r="E9" s="8"/>
      <c r="F9" s="9"/>
      <c r="G9" s="31"/>
      <c r="H9" s="9"/>
      <c r="I9" s="25"/>
      <c r="J9" s="9"/>
      <c r="K9" s="32"/>
      <c r="L9" s="4"/>
      <c r="M9" s="4"/>
      <c r="N9" s="4"/>
      <c r="O9" s="4"/>
      <c r="P9" s="1"/>
      <c r="Q9" s="1"/>
    </row>
    <row r="10" spans="4:17" x14ac:dyDescent="0.25">
      <c r="D10" s="41"/>
      <c r="E10" s="8"/>
      <c r="F10" s="9"/>
      <c r="G10" s="31"/>
      <c r="H10" s="9"/>
      <c r="I10" s="25"/>
      <c r="J10" s="9"/>
      <c r="K10" s="32"/>
      <c r="L10" s="4"/>
      <c r="M10" s="4"/>
      <c r="N10" s="4"/>
      <c r="O10" s="4"/>
      <c r="P10" s="1"/>
      <c r="Q10" s="1"/>
    </row>
    <row r="11" spans="4:17" x14ac:dyDescent="0.25">
      <c r="D11" s="41"/>
      <c r="E11" s="8"/>
      <c r="F11" s="9"/>
      <c r="G11" s="31"/>
      <c r="H11" s="9"/>
      <c r="I11" s="25"/>
      <c r="J11" s="9"/>
      <c r="K11" s="32"/>
      <c r="L11" s="4"/>
      <c r="M11" s="4"/>
      <c r="N11" s="4"/>
      <c r="O11" s="4"/>
      <c r="P11" s="1"/>
      <c r="Q11" s="1"/>
    </row>
    <row r="12" spans="4:17" ht="16.5" customHeight="1" x14ac:dyDescent="0.25">
      <c r="D12" s="41"/>
      <c r="E12" s="8"/>
      <c r="F12" s="9"/>
      <c r="G12" s="31"/>
      <c r="H12" s="9"/>
      <c r="I12" s="25"/>
      <c r="J12" s="9"/>
      <c r="K12" s="32"/>
      <c r="L12" s="4"/>
      <c r="M12" s="4"/>
      <c r="N12" s="4"/>
      <c r="O12" s="4"/>
      <c r="P12" s="1"/>
      <c r="Q12" s="1"/>
    </row>
    <row r="13" spans="4:17" x14ac:dyDescent="0.25">
      <c r="D13" s="41"/>
      <c r="E13" s="8"/>
      <c r="F13" s="9"/>
      <c r="G13" s="31"/>
      <c r="H13" s="9"/>
      <c r="I13" s="25"/>
      <c r="J13" s="9"/>
      <c r="K13" s="32"/>
      <c r="L13" s="4"/>
      <c r="M13" s="4"/>
      <c r="N13" s="4"/>
      <c r="O13" s="4"/>
      <c r="P13" s="1"/>
      <c r="Q13" s="1"/>
    </row>
    <row r="14" spans="4:17" x14ac:dyDescent="0.25">
      <c r="D14" s="41"/>
      <c r="E14" s="8"/>
      <c r="F14" s="9"/>
      <c r="G14" s="31"/>
      <c r="H14" s="9"/>
      <c r="I14" s="25"/>
      <c r="J14" s="9"/>
      <c r="K14" s="32"/>
      <c r="L14" s="4"/>
      <c r="M14" s="4"/>
      <c r="N14" s="4"/>
      <c r="O14" s="4"/>
      <c r="P14" s="1"/>
      <c r="Q14" s="1"/>
    </row>
    <row r="15" spans="4:17" x14ac:dyDescent="0.25">
      <c r="D15" s="41"/>
      <c r="E15" s="8"/>
      <c r="F15" s="9"/>
      <c r="G15" s="31"/>
      <c r="H15" s="9"/>
      <c r="I15" s="25"/>
      <c r="J15" s="9"/>
      <c r="K15" s="32"/>
      <c r="L15" s="4"/>
      <c r="M15" s="4"/>
      <c r="N15" s="4"/>
      <c r="O15" s="4"/>
      <c r="P15" s="1"/>
      <c r="Q15" s="1"/>
    </row>
    <row r="16" spans="4:17" x14ac:dyDescent="0.25">
      <c r="D16" s="41"/>
      <c r="E16" s="8"/>
      <c r="F16" s="9"/>
      <c r="G16" s="31"/>
      <c r="H16" s="9"/>
      <c r="I16" s="25"/>
      <c r="J16" s="9"/>
      <c r="K16" s="32"/>
      <c r="L16" s="4"/>
      <c r="M16" s="4"/>
      <c r="N16" s="4"/>
      <c r="O16" s="4"/>
      <c r="P16" s="1"/>
      <c r="Q16" s="1"/>
    </row>
    <row r="17" spans="4:17" x14ac:dyDescent="0.25">
      <c r="D17" s="41"/>
      <c r="E17" s="8"/>
      <c r="F17" s="9"/>
      <c r="G17" s="31"/>
      <c r="H17" s="9"/>
      <c r="I17" s="25"/>
      <c r="J17" s="9"/>
      <c r="K17" s="32"/>
      <c r="L17" s="4"/>
      <c r="M17" s="4"/>
      <c r="N17" s="4"/>
      <c r="O17" s="4"/>
      <c r="P17" s="1"/>
      <c r="Q17" s="1"/>
    </row>
    <row r="18" spans="4:17" x14ac:dyDescent="0.25">
      <c r="D18" s="41"/>
      <c r="E18" s="8"/>
      <c r="F18" s="9"/>
      <c r="G18" s="31"/>
      <c r="H18" s="9"/>
      <c r="I18" s="25"/>
      <c r="J18" s="9"/>
      <c r="K18" s="32"/>
      <c r="L18" s="4"/>
      <c r="M18" s="4"/>
      <c r="N18" s="4"/>
      <c r="O18" s="4"/>
      <c r="P18" s="1"/>
      <c r="Q18" s="1"/>
    </row>
    <row r="19" spans="4:17" ht="14.25" customHeight="1" x14ac:dyDescent="0.25">
      <c r="D19" s="41"/>
      <c r="E19" s="8"/>
      <c r="F19" s="9"/>
      <c r="G19" s="31"/>
      <c r="H19" s="9"/>
      <c r="I19" s="25"/>
      <c r="J19" s="9"/>
      <c r="K19" s="32"/>
      <c r="L19" s="4"/>
      <c r="M19" s="4"/>
      <c r="N19" s="4"/>
      <c r="O19" s="4"/>
      <c r="P19" s="1"/>
      <c r="Q19" s="1"/>
    </row>
    <row r="20" spans="4:17" x14ac:dyDescent="0.25">
      <c r="D20" s="41"/>
      <c r="E20" s="8"/>
      <c r="F20" s="9"/>
      <c r="G20" s="31"/>
      <c r="H20" s="9"/>
      <c r="I20" s="25"/>
      <c r="J20" s="9"/>
      <c r="K20" s="32"/>
      <c r="L20" s="4"/>
      <c r="M20" s="4"/>
      <c r="N20" s="4"/>
      <c r="O20" s="4"/>
      <c r="P20" s="1"/>
      <c r="Q20" s="1"/>
    </row>
    <row r="21" spans="4:17" ht="13.5" customHeight="1" x14ac:dyDescent="0.25">
      <c r="D21" s="41"/>
      <c r="E21" s="8"/>
      <c r="F21" s="9"/>
      <c r="G21" s="31"/>
      <c r="H21" s="9"/>
      <c r="I21" s="25"/>
      <c r="J21" s="9"/>
      <c r="K21" s="32"/>
      <c r="L21" s="4"/>
      <c r="M21" s="4"/>
      <c r="N21" s="4"/>
      <c r="O21" s="4"/>
      <c r="P21" s="1"/>
      <c r="Q21" s="1"/>
    </row>
    <row r="22" spans="4:17" x14ac:dyDescent="0.25">
      <c r="D22" s="41"/>
      <c r="E22" s="8"/>
      <c r="F22" s="9"/>
      <c r="G22" s="31"/>
      <c r="H22" s="9"/>
      <c r="I22" s="25"/>
      <c r="J22" s="9"/>
      <c r="K22" s="32"/>
      <c r="L22" s="4"/>
      <c r="M22" s="4"/>
      <c r="N22" s="4"/>
      <c r="O22" s="4"/>
      <c r="P22" s="1"/>
      <c r="Q22" s="1"/>
    </row>
    <row r="23" spans="4:17" x14ac:dyDescent="0.25">
      <c r="D23" s="41"/>
      <c r="E23" s="8"/>
      <c r="F23" s="9"/>
      <c r="G23" s="31"/>
      <c r="H23" s="9"/>
      <c r="I23" s="25"/>
      <c r="J23" s="9"/>
      <c r="K23" s="32"/>
      <c r="L23" s="4"/>
      <c r="M23" s="4"/>
      <c r="N23" s="4"/>
      <c r="O23" s="4"/>
      <c r="P23" s="1"/>
      <c r="Q23" s="1"/>
    </row>
    <row r="24" spans="4:17" ht="13.5" customHeight="1" x14ac:dyDescent="0.25">
      <c r="D24" s="41"/>
      <c r="E24" s="8"/>
      <c r="F24" s="9"/>
      <c r="G24" s="31"/>
      <c r="H24" s="9"/>
      <c r="I24" s="25"/>
      <c r="J24" s="9"/>
      <c r="K24" s="32"/>
      <c r="L24" s="4"/>
      <c r="M24" s="4"/>
      <c r="N24" s="4"/>
      <c r="O24" s="4"/>
      <c r="P24" s="1"/>
      <c r="Q24" s="1"/>
    </row>
    <row r="25" spans="4:17" x14ac:dyDescent="0.25">
      <c r="D25" s="41"/>
      <c r="E25" s="8"/>
      <c r="F25" s="9"/>
      <c r="G25" s="31"/>
      <c r="H25" s="9"/>
      <c r="I25" s="25"/>
      <c r="J25" s="9"/>
      <c r="K25" s="32"/>
      <c r="L25" s="4"/>
      <c r="M25" s="4"/>
      <c r="N25" s="4"/>
      <c r="O25" s="4"/>
      <c r="P25" s="1"/>
      <c r="Q25" s="1"/>
    </row>
    <row r="26" spans="4:17" ht="15.75" customHeight="1" x14ac:dyDescent="0.25">
      <c r="D26" s="41"/>
      <c r="E26" s="8"/>
      <c r="F26" s="9"/>
      <c r="G26" s="31"/>
      <c r="H26" s="9"/>
      <c r="I26" s="25"/>
      <c r="J26" s="9"/>
      <c r="K26" s="32"/>
      <c r="L26" s="4"/>
      <c r="M26" s="4"/>
      <c r="N26" s="4"/>
      <c r="O26" s="4"/>
      <c r="P26" s="1"/>
      <c r="Q26" s="1"/>
    </row>
    <row r="27" spans="4:17" ht="14.25" customHeight="1" x14ac:dyDescent="0.25">
      <c r="D27" s="41"/>
      <c r="E27" s="8"/>
      <c r="F27" s="9"/>
      <c r="G27" s="31"/>
      <c r="H27" s="9"/>
      <c r="I27" s="25"/>
      <c r="J27" s="9"/>
      <c r="K27" s="32"/>
      <c r="L27" s="4"/>
      <c r="M27" s="4"/>
      <c r="N27" s="4"/>
      <c r="O27" s="4"/>
      <c r="P27" s="1"/>
      <c r="Q27" s="1"/>
    </row>
    <row r="28" spans="4:17" x14ac:dyDescent="0.25">
      <c r="D28" s="41"/>
      <c r="E28" s="8"/>
      <c r="F28" s="9"/>
      <c r="G28" s="31"/>
      <c r="H28" s="9"/>
      <c r="I28" s="25"/>
      <c r="J28" s="9"/>
      <c r="K28" s="32"/>
      <c r="L28" s="4"/>
      <c r="M28" s="4"/>
      <c r="N28" s="4"/>
      <c r="O28" s="4"/>
      <c r="P28" s="1"/>
      <c r="Q28" s="1"/>
    </row>
    <row r="29" spans="4:17" x14ac:dyDescent="0.25">
      <c r="D29" s="41"/>
      <c r="E29" s="8"/>
      <c r="F29" s="9"/>
      <c r="G29" s="31"/>
      <c r="H29" s="9"/>
      <c r="I29" s="25"/>
      <c r="J29" s="9"/>
      <c r="K29" s="32"/>
      <c r="L29" s="4"/>
      <c r="M29" s="4"/>
      <c r="N29" s="4"/>
      <c r="O29" s="4"/>
      <c r="P29" s="1"/>
      <c r="Q29" s="1"/>
    </row>
    <row r="30" spans="4:17" x14ac:dyDescent="0.25">
      <c r="D30" s="41"/>
      <c r="E30" s="8"/>
      <c r="F30" s="9"/>
      <c r="G30" s="31"/>
      <c r="H30" s="9"/>
      <c r="I30" s="25"/>
      <c r="J30" s="9"/>
      <c r="K30" s="32"/>
      <c r="L30" s="4"/>
      <c r="M30" s="4"/>
      <c r="N30" s="4"/>
      <c r="O30" s="4"/>
      <c r="P30" s="1"/>
      <c r="Q30" s="1"/>
    </row>
    <row r="31" spans="4:17" x14ac:dyDescent="0.25">
      <c r="D31" s="41"/>
      <c r="E31" s="8"/>
      <c r="F31" s="9"/>
      <c r="G31" s="31"/>
      <c r="H31" s="9"/>
      <c r="I31" s="25"/>
      <c r="J31" s="9"/>
      <c r="K31" s="32"/>
      <c r="L31" s="4"/>
      <c r="M31" s="4"/>
      <c r="N31" s="4"/>
      <c r="O31" s="4"/>
      <c r="P31" s="1"/>
      <c r="Q31" s="1"/>
    </row>
    <row r="32" spans="4:17" x14ac:dyDescent="0.25">
      <c r="D32" s="41"/>
      <c r="E32" s="8"/>
      <c r="F32" s="9"/>
      <c r="G32" s="31"/>
      <c r="H32" s="9"/>
      <c r="I32" s="25"/>
      <c r="J32" s="9"/>
      <c r="K32" s="32"/>
      <c r="L32" s="4"/>
      <c r="M32" s="4"/>
      <c r="N32" s="4"/>
      <c r="O32" s="4"/>
      <c r="P32" s="1"/>
      <c r="Q32" s="1"/>
    </row>
    <row r="33" spans="4:18" x14ac:dyDescent="0.25">
      <c r="D33" s="41"/>
      <c r="E33" s="8"/>
      <c r="F33" s="9"/>
      <c r="G33" s="31"/>
      <c r="H33" s="9"/>
      <c r="I33" s="25"/>
      <c r="J33" s="9"/>
      <c r="K33" s="32"/>
      <c r="L33" s="4"/>
      <c r="M33" s="4"/>
      <c r="N33" s="4"/>
      <c r="O33" s="4"/>
      <c r="P33" s="1"/>
      <c r="Q33" s="1"/>
    </row>
    <row r="34" spans="4:18" x14ac:dyDescent="0.25">
      <c r="D34" s="41"/>
      <c r="E34" s="8"/>
      <c r="F34" s="9"/>
      <c r="G34" s="31"/>
      <c r="H34" s="9"/>
      <c r="I34" s="25"/>
      <c r="J34" s="9"/>
      <c r="K34" s="32"/>
      <c r="L34" s="4"/>
      <c r="M34" s="4"/>
      <c r="N34" s="4"/>
      <c r="O34" s="4"/>
      <c r="P34" s="1"/>
      <c r="Q34" s="1"/>
    </row>
    <row r="35" spans="4:18" ht="13.5" customHeight="1" x14ac:dyDescent="0.25">
      <c r="D35" s="41"/>
      <c r="E35" s="8"/>
      <c r="F35" s="9"/>
      <c r="G35" s="31"/>
      <c r="H35" s="9"/>
      <c r="I35" s="25"/>
      <c r="J35" s="9"/>
      <c r="K35" s="32"/>
      <c r="L35" s="4"/>
      <c r="M35" s="4"/>
      <c r="N35" s="4"/>
      <c r="O35" s="4"/>
      <c r="P35" s="1"/>
      <c r="Q35" s="1"/>
    </row>
    <row r="36" spans="4:18" x14ac:dyDescent="0.25">
      <c r="D36" s="41"/>
      <c r="E36" s="8"/>
      <c r="F36" s="9"/>
      <c r="G36" s="31"/>
      <c r="H36" s="9"/>
      <c r="I36" s="25"/>
      <c r="J36" s="9"/>
      <c r="K36" s="32"/>
      <c r="L36" s="4"/>
      <c r="M36" s="4"/>
      <c r="N36" s="4"/>
      <c r="O36" s="4"/>
      <c r="P36" s="1"/>
      <c r="Q36" s="1"/>
    </row>
    <row r="37" spans="4:18" x14ac:dyDescent="0.25">
      <c r="D37" s="41"/>
      <c r="E37" s="8"/>
      <c r="F37" s="9"/>
      <c r="G37" s="31"/>
      <c r="H37" s="9"/>
      <c r="I37" s="25"/>
      <c r="J37" s="9"/>
      <c r="K37" s="32"/>
      <c r="L37" s="4"/>
      <c r="M37" s="4"/>
      <c r="N37" s="4"/>
      <c r="O37" s="4"/>
      <c r="P37" s="1"/>
      <c r="Q37" s="1"/>
    </row>
    <row r="38" spans="4:18" x14ac:dyDescent="0.25">
      <c r="D38" s="41"/>
      <c r="E38" s="8"/>
      <c r="F38" s="9"/>
      <c r="G38" s="31"/>
      <c r="H38" s="9"/>
      <c r="I38" s="25"/>
      <c r="J38" s="9"/>
      <c r="K38" s="32"/>
      <c r="L38" s="1"/>
      <c r="M38" s="4"/>
      <c r="N38" s="4"/>
      <c r="O38" s="4"/>
      <c r="P38" s="1"/>
      <c r="Q38" s="1"/>
    </row>
    <row r="39" spans="4:18" x14ac:dyDescent="0.25">
      <c r="D39" s="41"/>
      <c r="E39" s="8"/>
      <c r="F39" s="9"/>
      <c r="G39" s="31"/>
      <c r="H39" s="9"/>
      <c r="I39" s="25"/>
      <c r="J39" s="9"/>
      <c r="K39" s="32"/>
      <c r="L39" s="4"/>
      <c r="M39" s="4"/>
      <c r="N39" s="4"/>
      <c r="O39" s="4"/>
      <c r="P39" s="1"/>
      <c r="Q39" s="1"/>
    </row>
    <row r="40" spans="4:18" ht="15" customHeight="1" x14ac:dyDescent="0.25">
      <c r="D40" s="41"/>
      <c r="E40" s="37"/>
      <c r="F40" s="9"/>
      <c r="G40" s="31"/>
      <c r="H40" s="9"/>
      <c r="I40" s="25"/>
      <c r="J40" s="9"/>
      <c r="K40" s="32"/>
      <c r="L40" s="1"/>
      <c r="M40" s="4"/>
      <c r="N40" s="4"/>
      <c r="O40" s="4"/>
      <c r="P40" s="1"/>
      <c r="Q40" s="1"/>
    </row>
    <row r="41" spans="4:18" x14ac:dyDescent="0.25">
      <c r="D41" s="41"/>
      <c r="E41" s="8"/>
      <c r="F41" s="9"/>
      <c r="G41" s="31"/>
      <c r="H41" s="9"/>
      <c r="I41" s="25"/>
      <c r="J41" s="9"/>
      <c r="K41" s="32"/>
      <c r="L41" s="4"/>
      <c r="M41" s="4"/>
      <c r="N41" s="4"/>
      <c r="O41" s="4"/>
      <c r="P41" s="1"/>
      <c r="Q41" s="1"/>
    </row>
    <row r="42" spans="4:18" ht="11.25" customHeight="1" x14ac:dyDescent="0.25">
      <c r="D42" s="41"/>
      <c r="E42" s="8"/>
      <c r="F42" s="9"/>
      <c r="G42" s="31"/>
      <c r="H42" s="9"/>
      <c r="I42" s="25"/>
      <c r="J42" s="9"/>
      <c r="K42" s="32"/>
      <c r="L42" s="4"/>
      <c r="M42" s="4"/>
      <c r="N42" s="4"/>
      <c r="O42" s="4"/>
      <c r="P42" s="1"/>
      <c r="Q42" s="23"/>
    </row>
    <row r="43" spans="4:18" ht="12.75" customHeight="1" x14ac:dyDescent="0.25">
      <c r="D43" s="41"/>
      <c r="E43" s="8"/>
      <c r="F43" s="9"/>
      <c r="G43" s="31"/>
      <c r="H43" s="9"/>
      <c r="I43" s="25"/>
      <c r="J43" s="9"/>
      <c r="K43" s="32"/>
      <c r="L43" s="1"/>
      <c r="M43" s="4"/>
      <c r="N43" s="4"/>
      <c r="O43" s="4"/>
      <c r="P43" s="1"/>
      <c r="Q43" s="23"/>
      <c r="R43" s="24"/>
    </row>
    <row r="44" spans="4:18" x14ac:dyDescent="0.25">
      <c r="D44" s="41"/>
      <c r="E44" s="8"/>
      <c r="F44" s="9"/>
      <c r="G44" s="31"/>
      <c r="H44" s="9"/>
      <c r="I44" s="25"/>
      <c r="J44" s="9"/>
      <c r="K44" s="32"/>
      <c r="L44" s="4"/>
      <c r="M44" s="4"/>
      <c r="N44" s="4"/>
      <c r="O44" s="4"/>
      <c r="P44" s="1"/>
      <c r="Q44" s="23"/>
    </row>
    <row r="45" spans="4:18" x14ac:dyDescent="0.25">
      <c r="D45" s="41"/>
      <c r="E45" s="8"/>
      <c r="F45" s="9"/>
      <c r="G45" s="31"/>
      <c r="H45" s="9"/>
      <c r="I45" s="25"/>
      <c r="J45" s="9"/>
      <c r="K45" s="32"/>
      <c r="L45" s="4"/>
      <c r="M45" s="4"/>
      <c r="N45" s="4"/>
      <c r="O45" s="4"/>
      <c r="P45" s="23"/>
      <c r="Q45" s="25"/>
    </row>
    <row r="46" spans="4:18" ht="26.25" customHeight="1" x14ac:dyDescent="0.25">
      <c r="D46" s="393"/>
      <c r="E46" s="393"/>
      <c r="F46" s="393"/>
      <c r="G46" s="393"/>
      <c r="H46" s="393"/>
      <c r="I46" s="393"/>
      <c r="J46" s="393"/>
      <c r="K46" s="393"/>
      <c r="O46" s="24"/>
      <c r="Q46" s="11"/>
      <c r="R46" s="24"/>
    </row>
    <row r="47" spans="4:18" x14ac:dyDescent="0.25">
      <c r="Q47" s="11"/>
    </row>
    <row r="48" spans="4:18" x14ac:dyDescent="0.25">
      <c r="P48" s="24"/>
      <c r="Q48" s="26"/>
    </row>
    <row r="49" spans="12:19" x14ac:dyDescent="0.25">
      <c r="P49" s="24"/>
      <c r="R49" s="11"/>
    </row>
    <row r="50" spans="12:19" ht="15.75" customHeight="1" x14ac:dyDescent="0.25">
      <c r="P50" s="24"/>
      <c r="Q50" s="24"/>
      <c r="R50" s="11"/>
      <c r="S50" s="24"/>
    </row>
    <row r="51" spans="12:19" ht="28.5" customHeight="1" x14ac:dyDescent="0.25">
      <c r="L51" s="27"/>
      <c r="M51" s="28"/>
      <c r="N51" s="24"/>
      <c r="O51" s="24"/>
      <c r="P51" s="24"/>
      <c r="Q51" s="24"/>
      <c r="R51" s="11"/>
    </row>
    <row r="52" spans="12:19" x14ac:dyDescent="0.25">
      <c r="M52" s="24"/>
      <c r="N52" s="24"/>
      <c r="O52" s="24"/>
      <c r="P52" s="24"/>
      <c r="Q52" s="24"/>
      <c r="R52" s="11"/>
    </row>
    <row r="53" spans="12:19" x14ac:dyDescent="0.25">
      <c r="M53" s="24"/>
      <c r="N53" s="24"/>
      <c r="O53" s="24"/>
      <c r="P53" s="24"/>
      <c r="Q53" s="24"/>
      <c r="R53" s="11"/>
    </row>
    <row r="54" spans="12:19" ht="17.25" customHeight="1" x14ac:dyDescent="0.25">
      <c r="M54" s="24"/>
      <c r="N54" s="24"/>
      <c r="O54" s="24"/>
      <c r="P54" s="24"/>
      <c r="Q54" s="24"/>
      <c r="R54" s="11"/>
    </row>
    <row r="55" spans="12:19" x14ac:dyDescent="0.25">
      <c r="M55" s="24"/>
      <c r="N55" s="24"/>
      <c r="O55" s="24"/>
      <c r="P55" s="24"/>
      <c r="Q55" s="24"/>
    </row>
    <row r="56" spans="12:19" x14ac:dyDescent="0.25">
      <c r="M56" s="24"/>
      <c r="N56" s="24"/>
      <c r="O56" s="24"/>
      <c r="P56" s="24"/>
      <c r="Q56" s="24"/>
    </row>
    <row r="57" spans="12:19" x14ac:dyDescent="0.25">
      <c r="M57" s="24"/>
      <c r="N57" s="24"/>
      <c r="O57" s="24"/>
      <c r="P57" s="24"/>
      <c r="Q57" s="24"/>
    </row>
    <row r="58" spans="12:19" x14ac:dyDescent="0.25">
      <c r="M58" s="24"/>
      <c r="N58" s="24"/>
      <c r="O58" s="24"/>
      <c r="P58" s="24"/>
      <c r="Q58" s="24"/>
    </row>
    <row r="59" spans="12:19" x14ac:dyDescent="0.25">
      <c r="M59" s="24"/>
      <c r="N59" s="24"/>
      <c r="O59" s="24"/>
      <c r="P59" s="24"/>
      <c r="Q59" s="24"/>
    </row>
    <row r="60" spans="12:19" x14ac:dyDescent="0.25">
      <c r="M60" s="24"/>
      <c r="N60" s="24"/>
      <c r="O60" s="24"/>
      <c r="P60" s="24"/>
      <c r="Q60" s="24"/>
      <c r="R60" s="24"/>
    </row>
    <row r="61" spans="12:19" x14ac:dyDescent="0.25">
      <c r="P61" s="24"/>
      <c r="Q61" s="24"/>
    </row>
    <row r="62" spans="12:19" x14ac:dyDescent="0.25">
      <c r="P62" s="24"/>
      <c r="Q62" s="24"/>
    </row>
    <row r="63" spans="12:19" x14ac:dyDescent="0.25">
      <c r="O63" s="24"/>
      <c r="P63" s="24"/>
      <c r="Q63" s="24"/>
      <c r="R63" s="24"/>
    </row>
    <row r="64" spans="12:19" x14ac:dyDescent="0.25">
      <c r="O64" s="24"/>
      <c r="P64" s="24"/>
      <c r="Q64" s="24"/>
    </row>
    <row r="65" spans="15:17" x14ac:dyDescent="0.25">
      <c r="O65" s="24"/>
    </row>
    <row r="67" spans="15:17" x14ac:dyDescent="0.25">
      <c r="P67" s="24"/>
    </row>
    <row r="68" spans="15:17" x14ac:dyDescent="0.25">
      <c r="P68" s="24"/>
      <c r="Q68" s="24"/>
    </row>
    <row r="69" spans="15:17" x14ac:dyDescent="0.25">
      <c r="P69" s="24"/>
    </row>
    <row r="70" spans="15:17" x14ac:dyDescent="0.25">
      <c r="P70" s="24"/>
    </row>
  </sheetData>
  <mergeCells count="1">
    <mergeCell ref="D46:K46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56"/>
  <sheetViews>
    <sheetView workbookViewId="0">
      <selection activeCell="I27" sqref="I27"/>
    </sheetView>
  </sheetViews>
  <sheetFormatPr baseColWidth="10" defaultRowHeight="15" x14ac:dyDescent="0.25"/>
  <cols>
    <col min="4" max="4" width="68.5703125" customWidth="1"/>
    <col min="5" max="5" width="27.5703125" customWidth="1"/>
    <col min="6" max="6" width="15.85546875" customWidth="1"/>
  </cols>
  <sheetData>
    <row r="1" spans="4:8" x14ac:dyDescent="0.25">
      <c r="D1" s="26"/>
      <c r="E1" s="94"/>
      <c r="F1" s="94"/>
    </row>
    <row r="2" spans="4:8" x14ac:dyDescent="0.25">
      <c r="D2" s="26"/>
      <c r="E2" s="94"/>
      <c r="F2" s="94"/>
    </row>
    <row r="3" spans="4:8" ht="24" customHeight="1" thickBot="1" x14ac:dyDescent="0.3">
      <c r="D3" s="447" t="s">
        <v>192</v>
      </c>
      <c r="E3" s="447"/>
      <c r="F3" s="447"/>
    </row>
    <row r="4" spans="4:8" x14ac:dyDescent="0.25">
      <c r="D4" s="448" t="s">
        <v>193</v>
      </c>
      <c r="E4" s="451" t="s">
        <v>194</v>
      </c>
      <c r="F4" s="452"/>
    </row>
    <row r="5" spans="4:8" x14ac:dyDescent="0.25">
      <c r="D5" s="449"/>
      <c r="E5" s="453"/>
      <c r="F5" s="454"/>
    </row>
    <row r="6" spans="4:8" ht="15.75" thickBot="1" x14ac:dyDescent="0.3">
      <c r="D6" s="450"/>
      <c r="E6" s="131" t="s">
        <v>6</v>
      </c>
      <c r="F6" s="132" t="s">
        <v>7</v>
      </c>
    </row>
    <row r="7" spans="4:8" x14ac:dyDescent="0.25">
      <c r="D7" s="133" t="s">
        <v>65</v>
      </c>
      <c r="E7" s="134">
        <f>SUM(E8:E29)</f>
        <v>12995</v>
      </c>
      <c r="F7" s="135">
        <v>99.999999999999986</v>
      </c>
      <c r="H7" s="93"/>
    </row>
    <row r="8" spans="4:8" ht="30" customHeight="1" x14ac:dyDescent="0.25">
      <c r="D8" s="136" t="s">
        <v>195</v>
      </c>
      <c r="E8" s="137">
        <v>1592</v>
      </c>
      <c r="F8" s="138">
        <v>5.4</v>
      </c>
    </row>
    <row r="9" spans="4:8" ht="27" customHeight="1" x14ac:dyDescent="0.25">
      <c r="D9" s="136" t="s">
        <v>196</v>
      </c>
      <c r="E9" s="139">
        <v>21</v>
      </c>
      <c r="F9" s="138">
        <v>0.2</v>
      </c>
      <c r="G9" s="140"/>
      <c r="H9" s="140"/>
    </row>
    <row r="10" spans="4:8" ht="33.75" customHeight="1" x14ac:dyDescent="0.25">
      <c r="D10" s="136" t="s">
        <v>197</v>
      </c>
      <c r="E10" s="137">
        <v>443</v>
      </c>
      <c r="F10" s="138">
        <v>4.5</v>
      </c>
      <c r="G10" s="140"/>
      <c r="H10" s="140"/>
    </row>
    <row r="11" spans="4:8" ht="33" customHeight="1" x14ac:dyDescent="0.25">
      <c r="D11" s="136" t="s">
        <v>165</v>
      </c>
      <c r="E11" s="139">
        <v>105</v>
      </c>
      <c r="F11" s="138">
        <v>0.6</v>
      </c>
    </row>
    <row r="12" spans="4:8" ht="44.25" customHeight="1" x14ac:dyDescent="0.25">
      <c r="D12" s="141" t="s">
        <v>198</v>
      </c>
      <c r="E12" s="139">
        <v>14</v>
      </c>
      <c r="F12" s="138">
        <v>0.2</v>
      </c>
    </row>
    <row r="13" spans="4:8" ht="28.5" customHeight="1" x14ac:dyDescent="0.25">
      <c r="D13" s="136" t="s">
        <v>167</v>
      </c>
      <c r="E13" s="139">
        <v>58</v>
      </c>
      <c r="F13" s="138">
        <v>1.6</v>
      </c>
    </row>
    <row r="14" spans="4:8" ht="39" customHeight="1" x14ac:dyDescent="0.25">
      <c r="D14" s="141" t="s">
        <v>199</v>
      </c>
      <c r="E14" s="137">
        <v>8607</v>
      </c>
      <c r="F14" s="138">
        <v>66.8</v>
      </c>
    </row>
    <row r="15" spans="4:8" ht="36.75" customHeight="1" x14ac:dyDescent="0.25">
      <c r="D15" s="136" t="s">
        <v>200</v>
      </c>
      <c r="E15" s="139">
        <v>83</v>
      </c>
      <c r="F15" s="138">
        <v>0.8</v>
      </c>
    </row>
    <row r="16" spans="4:8" ht="33.75" customHeight="1" x14ac:dyDescent="0.25">
      <c r="D16" s="136" t="s">
        <v>201</v>
      </c>
      <c r="E16" s="137">
        <v>605</v>
      </c>
      <c r="F16" s="138">
        <v>6.7</v>
      </c>
    </row>
    <row r="17" spans="4:9" ht="31.5" customHeight="1" x14ac:dyDescent="0.25">
      <c r="D17" s="136" t="s">
        <v>202</v>
      </c>
      <c r="E17" s="139">
        <v>115</v>
      </c>
      <c r="F17" s="138">
        <v>1.1000000000000001</v>
      </c>
    </row>
    <row r="18" spans="4:9" ht="21.75" customHeight="1" x14ac:dyDescent="0.25">
      <c r="D18" s="136" t="s">
        <v>203</v>
      </c>
      <c r="E18" s="137">
        <v>211</v>
      </c>
      <c r="F18" s="138">
        <v>1.3</v>
      </c>
    </row>
    <row r="19" spans="4:9" ht="32.25" customHeight="1" x14ac:dyDescent="0.25">
      <c r="D19" s="136" t="s">
        <v>204</v>
      </c>
      <c r="E19" s="139">
        <v>22</v>
      </c>
      <c r="F19" s="138">
        <v>0.2</v>
      </c>
    </row>
    <row r="20" spans="4:9" ht="34.5" customHeight="1" x14ac:dyDescent="0.25">
      <c r="D20" s="136" t="s">
        <v>205</v>
      </c>
      <c r="E20" s="139">
        <v>48</v>
      </c>
      <c r="F20" s="138">
        <v>0.5</v>
      </c>
    </row>
    <row r="21" spans="4:9" ht="24.75" customHeight="1" x14ac:dyDescent="0.25">
      <c r="D21" s="136" t="s">
        <v>206</v>
      </c>
      <c r="E21" s="139">
        <v>34</v>
      </c>
      <c r="F21" s="138">
        <v>0.1</v>
      </c>
    </row>
    <row r="22" spans="4:9" ht="30" customHeight="1" x14ac:dyDescent="0.25">
      <c r="D22" s="141" t="s">
        <v>207</v>
      </c>
      <c r="E22" s="139">
        <v>3</v>
      </c>
      <c r="F22" s="138">
        <v>0</v>
      </c>
    </row>
    <row r="23" spans="4:9" ht="24.75" customHeight="1" x14ac:dyDescent="0.25">
      <c r="D23" s="136" t="s">
        <v>208</v>
      </c>
      <c r="E23" s="137">
        <v>92</v>
      </c>
      <c r="F23" s="138">
        <v>0.9</v>
      </c>
    </row>
    <row r="24" spans="4:9" ht="38.25" customHeight="1" x14ac:dyDescent="0.25">
      <c r="D24" s="141" t="s">
        <v>209</v>
      </c>
      <c r="E24" s="137">
        <v>469</v>
      </c>
      <c r="F24" s="138">
        <v>1.6</v>
      </c>
    </row>
    <row r="25" spans="4:9" ht="27.75" customHeight="1" x14ac:dyDescent="0.25">
      <c r="D25" s="136" t="s">
        <v>210</v>
      </c>
      <c r="E25" s="137">
        <v>123</v>
      </c>
      <c r="F25" s="138">
        <v>0.4</v>
      </c>
    </row>
    <row r="26" spans="4:9" ht="32.25" customHeight="1" x14ac:dyDescent="0.25">
      <c r="D26" s="136" t="s">
        <v>211</v>
      </c>
      <c r="E26" s="139">
        <v>10</v>
      </c>
      <c r="F26" s="138">
        <v>3.5</v>
      </c>
    </row>
    <row r="27" spans="4:9" ht="35.25" customHeight="1" x14ac:dyDescent="0.25">
      <c r="D27" s="141" t="s">
        <v>212</v>
      </c>
      <c r="E27" s="139">
        <v>0</v>
      </c>
      <c r="F27" s="138">
        <v>0.1</v>
      </c>
    </row>
    <row r="28" spans="4:9" ht="30.75" customHeight="1" x14ac:dyDescent="0.25">
      <c r="D28" s="136" t="s">
        <v>213</v>
      </c>
      <c r="E28" s="139">
        <v>0</v>
      </c>
      <c r="F28" s="138">
        <v>0</v>
      </c>
    </row>
    <row r="29" spans="4:9" ht="30" customHeight="1" thickBot="1" x14ac:dyDescent="0.3">
      <c r="D29" s="142" t="s">
        <v>214</v>
      </c>
      <c r="E29" s="143">
        <v>340</v>
      </c>
      <c r="F29" s="144">
        <v>3.5</v>
      </c>
    </row>
    <row r="30" spans="4:9" x14ac:dyDescent="0.25">
      <c r="D30" s="455" t="s">
        <v>215</v>
      </c>
      <c r="E30" s="455"/>
      <c r="F30" s="455"/>
    </row>
    <row r="31" spans="4:9" x14ac:dyDescent="0.25">
      <c r="D31" s="446"/>
      <c r="E31" s="446"/>
      <c r="F31" s="446"/>
    </row>
    <row r="32" spans="4:9" x14ac:dyDescent="0.25">
      <c r="D32" s="446"/>
      <c r="E32" s="446"/>
      <c r="F32" s="446"/>
      <c r="G32" s="26"/>
      <c r="H32" s="26"/>
      <c r="I32" s="26"/>
    </row>
    <row r="33" spans="4:9" x14ac:dyDescent="0.25">
      <c r="D33" s="446"/>
      <c r="E33" s="446"/>
      <c r="F33" s="446"/>
      <c r="G33" s="26"/>
      <c r="H33" s="145"/>
      <c r="I33" s="145"/>
    </row>
    <row r="34" spans="4:9" x14ac:dyDescent="0.25">
      <c r="E34" s="146"/>
      <c r="F34" s="146"/>
      <c r="G34" s="147"/>
      <c r="H34" s="94"/>
      <c r="I34" s="148"/>
    </row>
    <row r="35" spans="4:9" x14ac:dyDescent="0.25">
      <c r="D35" s="136"/>
      <c r="G35" s="147"/>
      <c r="H35" s="94"/>
      <c r="I35" s="148"/>
    </row>
    <row r="36" spans="4:9" x14ac:dyDescent="0.25">
      <c r="D36" s="136"/>
      <c r="G36" s="147"/>
      <c r="H36" s="94"/>
      <c r="I36" s="148"/>
    </row>
    <row r="37" spans="4:9" x14ac:dyDescent="0.25">
      <c r="D37" s="136"/>
      <c r="G37" s="147"/>
      <c r="H37" s="94"/>
      <c r="I37" s="148"/>
    </row>
    <row r="38" spans="4:9" x14ac:dyDescent="0.25">
      <c r="D38" s="136"/>
      <c r="G38" s="83"/>
      <c r="H38" s="94"/>
      <c r="I38" s="148"/>
    </row>
    <row r="39" spans="4:9" x14ac:dyDescent="0.25">
      <c r="D39" s="136"/>
      <c r="G39" s="147"/>
      <c r="H39" s="94"/>
      <c r="I39" s="148"/>
    </row>
    <row r="40" spans="4:9" x14ac:dyDescent="0.25">
      <c r="D40" s="136"/>
      <c r="G40" s="83"/>
      <c r="H40" s="94"/>
      <c r="I40" s="149"/>
    </row>
    <row r="41" spans="4:9" x14ac:dyDescent="0.25">
      <c r="D41" s="136"/>
      <c r="G41" s="83"/>
      <c r="H41" s="94"/>
      <c r="I41" s="148"/>
    </row>
    <row r="42" spans="4:9" x14ac:dyDescent="0.25">
      <c r="D42" s="136"/>
      <c r="G42" s="147"/>
      <c r="H42" s="94"/>
      <c r="I42" s="148"/>
    </row>
    <row r="43" spans="4:9" x14ac:dyDescent="0.25">
      <c r="D43" s="136"/>
      <c r="G43" s="147"/>
      <c r="H43" s="94"/>
      <c r="I43" s="148"/>
    </row>
    <row r="44" spans="4:9" x14ac:dyDescent="0.25">
      <c r="D44" s="136"/>
      <c r="G44" s="83"/>
      <c r="H44" s="94"/>
      <c r="I44" s="148"/>
    </row>
    <row r="45" spans="4:9" x14ac:dyDescent="0.25">
      <c r="D45" s="136"/>
      <c r="G45" s="147"/>
      <c r="H45" s="94"/>
      <c r="I45" s="148"/>
    </row>
    <row r="46" spans="4:9" x14ac:dyDescent="0.25">
      <c r="D46" s="136"/>
      <c r="G46" s="147"/>
      <c r="H46" s="94"/>
      <c r="I46" s="148"/>
    </row>
    <row r="47" spans="4:9" x14ac:dyDescent="0.25">
      <c r="D47" s="136"/>
      <c r="G47" s="147"/>
      <c r="H47" s="94"/>
      <c r="I47" s="148"/>
    </row>
    <row r="48" spans="4:9" x14ac:dyDescent="0.25">
      <c r="D48" s="136"/>
      <c r="G48" s="147"/>
      <c r="H48" s="94"/>
      <c r="I48" s="148"/>
    </row>
    <row r="49" spans="4:9" x14ac:dyDescent="0.25">
      <c r="D49" s="136"/>
      <c r="G49" s="147"/>
      <c r="H49" s="94"/>
      <c r="I49" s="148"/>
    </row>
    <row r="50" spans="4:9" x14ac:dyDescent="0.25">
      <c r="D50" s="136"/>
      <c r="G50" s="147"/>
      <c r="H50" s="94"/>
      <c r="I50" s="148"/>
    </row>
    <row r="51" spans="4:9" x14ac:dyDescent="0.25">
      <c r="D51" s="136"/>
      <c r="G51" s="147"/>
      <c r="H51" s="94"/>
      <c r="I51" s="148"/>
    </row>
    <row r="52" spans="4:9" x14ac:dyDescent="0.25">
      <c r="D52" s="136"/>
      <c r="G52" s="147"/>
      <c r="H52" s="94"/>
      <c r="I52" s="148"/>
    </row>
    <row r="53" spans="4:9" x14ac:dyDescent="0.25">
      <c r="D53" s="136"/>
      <c r="G53" s="147"/>
      <c r="H53" s="94"/>
      <c r="I53" s="148"/>
    </row>
    <row r="54" spans="4:9" x14ac:dyDescent="0.25">
      <c r="D54" s="136"/>
      <c r="G54" s="147"/>
      <c r="H54" s="94"/>
      <c r="I54" s="148"/>
    </row>
    <row r="55" spans="4:9" x14ac:dyDescent="0.25">
      <c r="D55" s="147"/>
      <c r="G55" s="147"/>
      <c r="H55" s="94"/>
      <c r="I55" s="148"/>
    </row>
    <row r="56" spans="4:9" x14ac:dyDescent="0.25">
      <c r="D56" s="147"/>
    </row>
  </sheetData>
  <mergeCells count="7">
    <mergeCell ref="D33:F33"/>
    <mergeCell ref="D3:F3"/>
    <mergeCell ref="D4:D6"/>
    <mergeCell ref="E4:F5"/>
    <mergeCell ref="D30:F30"/>
    <mergeCell ref="D31:F31"/>
    <mergeCell ref="D32:F3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45"/>
  <sheetViews>
    <sheetView workbookViewId="0">
      <selection activeCell="M17" sqref="L17:M17"/>
    </sheetView>
  </sheetViews>
  <sheetFormatPr baseColWidth="10" defaultRowHeight="15" x14ac:dyDescent="0.25"/>
  <cols>
    <col min="4" max="4" width="52.7109375" customWidth="1"/>
    <col min="5" max="5" width="24.5703125" customWidth="1"/>
    <col min="6" max="6" width="17.28515625" customWidth="1"/>
  </cols>
  <sheetData>
    <row r="2" spans="4:7" ht="41.25" customHeight="1" thickBot="1" x14ac:dyDescent="0.3">
      <c r="D2" s="447" t="s">
        <v>216</v>
      </c>
      <c r="E2" s="447"/>
      <c r="F2" s="447"/>
    </row>
    <row r="3" spans="4:7" ht="15.75" thickBot="1" x14ac:dyDescent="0.3">
      <c r="D3" s="150" t="s">
        <v>217</v>
      </c>
      <c r="E3" s="151" t="s">
        <v>6</v>
      </c>
      <c r="F3" s="152" t="s">
        <v>7</v>
      </c>
    </row>
    <row r="4" spans="4:7" ht="21.75" customHeight="1" x14ac:dyDescent="0.25">
      <c r="D4" s="153" t="s">
        <v>65</v>
      </c>
      <c r="E4" s="154">
        <f>SUM(E5:E23)</f>
        <v>1147</v>
      </c>
      <c r="F4" s="155">
        <v>100</v>
      </c>
    </row>
    <row r="5" spans="4:7" ht="29.25" customHeight="1" x14ac:dyDescent="0.25">
      <c r="D5" s="156" t="s">
        <v>218</v>
      </c>
      <c r="E5" s="157">
        <v>56</v>
      </c>
      <c r="F5" s="158">
        <v>6.9970845481049562</v>
      </c>
    </row>
    <row r="6" spans="4:7" ht="33" customHeight="1" x14ac:dyDescent="0.25">
      <c r="D6" s="156" t="s">
        <v>219</v>
      </c>
      <c r="E6" s="157">
        <v>8</v>
      </c>
      <c r="F6" s="158">
        <v>0.58309037900874638</v>
      </c>
      <c r="G6" s="26"/>
    </row>
    <row r="7" spans="4:7" ht="30.75" customHeight="1" x14ac:dyDescent="0.25">
      <c r="D7" s="156" t="s">
        <v>220</v>
      </c>
      <c r="E7" s="157">
        <v>88</v>
      </c>
      <c r="F7" s="158">
        <v>8.1632653061224492</v>
      </c>
      <c r="G7" s="26"/>
    </row>
    <row r="8" spans="4:7" ht="30" customHeight="1" x14ac:dyDescent="0.25">
      <c r="D8" s="156" t="s">
        <v>221</v>
      </c>
      <c r="E8" s="157">
        <v>36</v>
      </c>
      <c r="F8" s="158">
        <v>6.9970845481049562</v>
      </c>
      <c r="G8" s="26"/>
    </row>
    <row r="9" spans="4:7" ht="32.25" customHeight="1" x14ac:dyDescent="0.25">
      <c r="D9" s="156" t="s">
        <v>222</v>
      </c>
      <c r="E9" s="157">
        <v>18</v>
      </c>
      <c r="F9" s="158">
        <v>5.8309037900874632</v>
      </c>
      <c r="G9" s="26"/>
    </row>
    <row r="10" spans="4:7" ht="33.75" customHeight="1" x14ac:dyDescent="0.25">
      <c r="D10" s="156" t="s">
        <v>223</v>
      </c>
      <c r="E10" s="157">
        <v>107</v>
      </c>
      <c r="F10" s="158">
        <v>7.8717201166180768</v>
      </c>
      <c r="G10" s="26"/>
    </row>
    <row r="11" spans="4:7" ht="29.25" customHeight="1" x14ac:dyDescent="0.25">
      <c r="D11" s="156" t="s">
        <v>224</v>
      </c>
      <c r="E11" s="157">
        <v>14</v>
      </c>
      <c r="F11" s="158">
        <v>2.0408163265306123</v>
      </c>
      <c r="G11" s="26"/>
    </row>
    <row r="12" spans="4:7" ht="34.5" customHeight="1" x14ac:dyDescent="0.25">
      <c r="D12" s="156" t="s">
        <v>225</v>
      </c>
      <c r="E12" s="157">
        <v>2</v>
      </c>
      <c r="F12" s="158">
        <v>2.6239067055393588</v>
      </c>
      <c r="G12" s="26"/>
    </row>
    <row r="13" spans="4:7" ht="36" customHeight="1" x14ac:dyDescent="0.25">
      <c r="D13" s="156" t="s">
        <v>226</v>
      </c>
      <c r="E13" s="157">
        <v>46</v>
      </c>
      <c r="F13" s="158">
        <v>7.2886297376093294</v>
      </c>
      <c r="G13" s="26"/>
    </row>
    <row r="14" spans="4:7" ht="30.75" customHeight="1" x14ac:dyDescent="0.25">
      <c r="D14" s="156" t="s">
        <v>227</v>
      </c>
      <c r="E14" s="157">
        <v>10</v>
      </c>
      <c r="F14" s="158">
        <v>2.6239067055393588</v>
      </c>
      <c r="G14" s="26"/>
    </row>
    <row r="15" spans="4:7" ht="32.25" customHeight="1" x14ac:dyDescent="0.25">
      <c r="D15" s="156" t="s">
        <v>228</v>
      </c>
      <c r="E15" s="157">
        <v>2</v>
      </c>
      <c r="F15" s="158">
        <v>0</v>
      </c>
      <c r="G15" s="26"/>
    </row>
    <row r="16" spans="4:7" ht="30.75" customHeight="1" x14ac:dyDescent="0.25">
      <c r="D16" s="156" t="s">
        <v>229</v>
      </c>
      <c r="E16" s="157">
        <v>18</v>
      </c>
      <c r="F16" s="158">
        <v>2.0408163265306123</v>
      </c>
      <c r="G16" s="26"/>
    </row>
    <row r="17" spans="4:8" ht="33" customHeight="1" x14ac:dyDescent="0.25">
      <c r="D17" s="156" t="s">
        <v>230</v>
      </c>
      <c r="E17" s="157">
        <v>0</v>
      </c>
      <c r="F17" s="158">
        <v>0</v>
      </c>
      <c r="G17" s="26"/>
    </row>
    <row r="18" spans="4:8" ht="30.75" customHeight="1" x14ac:dyDescent="0.25">
      <c r="D18" s="156" t="s">
        <v>231</v>
      </c>
      <c r="E18" s="157">
        <v>3</v>
      </c>
      <c r="F18" s="158">
        <v>0.58309037900874638</v>
      </c>
      <c r="G18" s="26"/>
    </row>
    <row r="19" spans="4:8" ht="32.25" customHeight="1" x14ac:dyDescent="0.25">
      <c r="D19" s="156" t="s">
        <v>232</v>
      </c>
      <c r="E19" s="159">
        <v>476</v>
      </c>
      <c r="F19" s="158">
        <v>31.486880466472307</v>
      </c>
      <c r="G19" s="26"/>
    </row>
    <row r="20" spans="4:8" ht="33" customHeight="1" x14ac:dyDescent="0.25">
      <c r="D20" s="156" t="s">
        <v>233</v>
      </c>
      <c r="E20" s="159">
        <v>3</v>
      </c>
      <c r="F20" s="158">
        <v>0.58309037900874638</v>
      </c>
      <c r="G20" s="26"/>
    </row>
    <row r="21" spans="4:8" ht="31.5" customHeight="1" x14ac:dyDescent="0.25">
      <c r="D21" s="156" t="s">
        <v>234</v>
      </c>
      <c r="E21" s="157">
        <v>41</v>
      </c>
      <c r="F21" s="158">
        <v>0</v>
      </c>
      <c r="G21" s="26"/>
    </row>
    <row r="22" spans="4:8" ht="30.75" customHeight="1" x14ac:dyDescent="0.25">
      <c r="D22" s="156" t="s">
        <v>235</v>
      </c>
      <c r="E22" s="157">
        <v>46</v>
      </c>
      <c r="F22" s="158">
        <v>2.9154518950437316</v>
      </c>
      <c r="G22" s="26"/>
    </row>
    <row r="23" spans="4:8" ht="36" customHeight="1" thickBot="1" x14ac:dyDescent="0.3">
      <c r="D23" s="160" t="s">
        <v>236</v>
      </c>
      <c r="E23" s="161">
        <v>173</v>
      </c>
      <c r="F23" s="162">
        <v>11.370262390670554</v>
      </c>
      <c r="G23" s="26"/>
    </row>
    <row r="24" spans="4:8" x14ac:dyDescent="0.25">
      <c r="D24" s="413" t="s">
        <v>237</v>
      </c>
      <c r="E24" s="413"/>
      <c r="F24" s="413"/>
      <c r="G24" s="26"/>
    </row>
    <row r="25" spans="4:8" x14ac:dyDescent="0.25">
      <c r="G25" s="26"/>
    </row>
    <row r="26" spans="4:8" x14ac:dyDescent="0.25">
      <c r="E26" s="163"/>
      <c r="H26" s="163"/>
    </row>
    <row r="27" spans="4:8" x14ac:dyDescent="0.25">
      <c r="D27" s="164"/>
      <c r="G27" s="164"/>
    </row>
    <row r="28" spans="4:8" x14ac:dyDescent="0.25">
      <c r="D28" s="164"/>
      <c r="G28" s="164"/>
    </row>
    <row r="29" spans="4:8" x14ac:dyDescent="0.25">
      <c r="D29" s="164"/>
      <c r="G29" s="164"/>
    </row>
    <row r="30" spans="4:8" x14ac:dyDescent="0.25">
      <c r="D30" s="164"/>
      <c r="G30" s="164"/>
    </row>
    <row r="31" spans="4:8" x14ac:dyDescent="0.25">
      <c r="D31" s="164"/>
      <c r="G31" s="164"/>
    </row>
    <row r="32" spans="4:8" x14ac:dyDescent="0.25">
      <c r="D32" s="164"/>
      <c r="G32" s="164"/>
    </row>
    <row r="33" spans="4:9" x14ac:dyDescent="0.25">
      <c r="D33" s="164"/>
      <c r="G33" s="164"/>
    </row>
    <row r="34" spans="4:9" x14ac:dyDescent="0.25">
      <c r="D34" s="164"/>
      <c r="G34" s="164"/>
    </row>
    <row r="35" spans="4:9" x14ac:dyDescent="0.25">
      <c r="D35" s="164"/>
      <c r="G35" s="164"/>
    </row>
    <row r="36" spans="4:9" x14ac:dyDescent="0.25">
      <c r="D36" s="164"/>
      <c r="G36" s="164"/>
    </row>
    <row r="37" spans="4:9" x14ac:dyDescent="0.25">
      <c r="D37" s="164"/>
      <c r="G37" s="164"/>
    </row>
    <row r="38" spans="4:9" x14ac:dyDescent="0.25">
      <c r="D38" s="164"/>
      <c r="G38" s="164"/>
    </row>
    <row r="39" spans="4:9" x14ac:dyDescent="0.25">
      <c r="D39" s="164"/>
      <c r="G39" s="164"/>
    </row>
    <row r="40" spans="4:9" x14ac:dyDescent="0.25">
      <c r="D40" s="164"/>
      <c r="G40" s="164"/>
    </row>
    <row r="41" spans="4:9" x14ac:dyDescent="0.25">
      <c r="D41" s="164"/>
      <c r="G41" s="164"/>
    </row>
    <row r="42" spans="4:9" x14ac:dyDescent="0.25">
      <c r="D42" s="164"/>
      <c r="G42" s="164"/>
    </row>
    <row r="43" spans="4:9" x14ac:dyDescent="0.25">
      <c r="D43" s="165"/>
      <c r="E43" s="26"/>
      <c r="F43" s="26"/>
      <c r="G43" s="165"/>
      <c r="H43" s="26"/>
      <c r="I43" s="26"/>
    </row>
    <row r="44" spans="4:9" x14ac:dyDescent="0.25">
      <c r="D44" s="165"/>
      <c r="E44" s="26"/>
      <c r="F44" s="26"/>
      <c r="G44" s="165"/>
      <c r="H44" s="26"/>
      <c r="I44" s="26"/>
    </row>
    <row r="45" spans="4:9" x14ac:dyDescent="0.25">
      <c r="D45" s="165"/>
      <c r="E45" s="26"/>
      <c r="F45" s="26"/>
      <c r="G45" s="165"/>
      <c r="H45" s="26"/>
      <c r="I45" s="26"/>
    </row>
  </sheetData>
  <mergeCells count="2">
    <mergeCell ref="D2:F2"/>
    <mergeCell ref="D24:F2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"/>
  <sheetViews>
    <sheetView workbookViewId="0">
      <selection activeCell="L33" sqref="L33"/>
    </sheetView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47"/>
  <sheetViews>
    <sheetView workbookViewId="0">
      <selection activeCell="L25" sqref="L25"/>
    </sheetView>
  </sheetViews>
  <sheetFormatPr baseColWidth="10" defaultRowHeight="15" x14ac:dyDescent="0.25"/>
  <cols>
    <col min="3" max="3" width="15.7109375" customWidth="1"/>
    <col min="4" max="4" width="25.5703125" style="93" customWidth="1"/>
    <col min="5" max="5" width="12" customWidth="1"/>
    <col min="6" max="6" width="11" customWidth="1"/>
    <col min="7" max="7" width="10.85546875" customWidth="1"/>
    <col min="8" max="9" width="10.5703125" customWidth="1"/>
    <col min="10" max="10" width="11.5703125" customWidth="1"/>
  </cols>
  <sheetData>
    <row r="1" spans="3:11" x14ac:dyDescent="0.25">
      <c r="C1" s="418" t="s">
        <v>238</v>
      </c>
      <c r="D1" s="418"/>
      <c r="E1" s="418"/>
      <c r="F1" s="418"/>
      <c r="G1" s="418"/>
      <c r="H1" s="418"/>
      <c r="I1" s="418"/>
      <c r="J1" s="418"/>
    </row>
    <row r="2" spans="3:11" ht="18" customHeight="1" x14ac:dyDescent="0.25">
      <c r="C2" s="456"/>
      <c r="D2" s="456"/>
      <c r="E2" s="456"/>
      <c r="F2" s="456"/>
      <c r="G2" s="456"/>
      <c r="H2" s="456"/>
      <c r="I2" s="456"/>
      <c r="J2" s="456"/>
    </row>
    <row r="3" spans="3:11" ht="23.25" customHeight="1" x14ac:dyDescent="0.25">
      <c r="C3" s="457" t="s">
        <v>2</v>
      </c>
      <c r="D3" s="457"/>
      <c r="E3" s="166"/>
      <c r="F3" s="166"/>
      <c r="G3" s="459" t="s">
        <v>239</v>
      </c>
      <c r="H3" s="459"/>
      <c r="I3" s="459"/>
      <c r="J3" s="459"/>
      <c r="K3" s="26"/>
    </row>
    <row r="4" spans="3:11" ht="21.75" customHeight="1" x14ac:dyDescent="0.25">
      <c r="C4" s="457"/>
      <c r="D4" s="457"/>
      <c r="E4" s="460" t="s">
        <v>240</v>
      </c>
      <c r="F4" s="460"/>
      <c r="G4" s="460" t="s">
        <v>241</v>
      </c>
      <c r="H4" s="460"/>
      <c r="I4" s="460" t="s">
        <v>242</v>
      </c>
      <c r="J4" s="460"/>
      <c r="K4" s="26"/>
    </row>
    <row r="5" spans="3:11" ht="18" customHeight="1" thickBot="1" x14ac:dyDescent="0.3">
      <c r="C5" s="458"/>
      <c r="D5" s="458"/>
      <c r="E5" s="167" t="s">
        <v>6</v>
      </c>
      <c r="F5" s="167" t="s">
        <v>7</v>
      </c>
      <c r="G5" s="167" t="s">
        <v>6</v>
      </c>
      <c r="H5" s="167" t="s">
        <v>7</v>
      </c>
      <c r="I5" s="167" t="s">
        <v>243</v>
      </c>
      <c r="J5" s="167" t="s">
        <v>7</v>
      </c>
      <c r="K5" s="26"/>
    </row>
    <row r="6" spans="3:11" ht="21.75" customHeight="1" x14ac:dyDescent="0.25">
      <c r="C6" s="462" t="s">
        <v>65</v>
      </c>
      <c r="D6" s="462"/>
      <c r="E6" s="168">
        <f t="shared" ref="E6:J6" si="0">SUM(E7:E46)</f>
        <v>2880</v>
      </c>
      <c r="F6" s="169">
        <f t="shared" si="0"/>
        <v>100.00000000000001</v>
      </c>
      <c r="G6" s="168">
        <f>SUM(G7:G46)</f>
        <v>1284</v>
      </c>
      <c r="H6" s="169">
        <f t="shared" si="0"/>
        <v>44.583333333333336</v>
      </c>
      <c r="I6" s="168">
        <f>SUM(I7:I46)</f>
        <v>1596</v>
      </c>
      <c r="J6" s="169">
        <f t="shared" si="0"/>
        <v>55.416666666666671</v>
      </c>
      <c r="K6" s="26"/>
    </row>
    <row r="7" spans="3:11" ht="18.75" customHeight="1" x14ac:dyDescent="0.25">
      <c r="C7" s="463" t="s">
        <v>9</v>
      </c>
      <c r="D7" s="170" t="s">
        <v>10</v>
      </c>
      <c r="E7" s="171">
        <f>SUM(I7+G7)</f>
        <v>581</v>
      </c>
      <c r="F7" s="172">
        <f>(E7/$E$6)*100</f>
        <v>20.173611111111111</v>
      </c>
      <c r="G7" s="173">
        <v>271</v>
      </c>
      <c r="H7" s="174">
        <f>(G7/$E$6)*100</f>
        <v>9.4097222222222214</v>
      </c>
      <c r="I7" s="173">
        <v>310</v>
      </c>
      <c r="J7" s="174">
        <f>(I7/$E$6)*100</f>
        <v>10.763888888888889</v>
      </c>
    </row>
    <row r="8" spans="3:11" ht="19.5" customHeight="1" x14ac:dyDescent="0.25">
      <c r="C8" s="464"/>
      <c r="D8" s="175" t="s">
        <v>244</v>
      </c>
      <c r="E8" s="171">
        <f t="shared" ref="E8:E46" si="1">SUM(I8+G8)</f>
        <v>178</v>
      </c>
      <c r="F8" s="172">
        <f t="shared" ref="F8:F46" si="2">(E8/$E$6)*100</f>
        <v>6.1805555555555554</v>
      </c>
      <c r="G8" s="176">
        <v>80</v>
      </c>
      <c r="H8" s="172">
        <f t="shared" ref="H8:H46" si="3">(G8/$E$6)*100</f>
        <v>2.7777777777777777</v>
      </c>
      <c r="I8" s="176">
        <v>98</v>
      </c>
      <c r="J8" s="172">
        <f t="shared" ref="J8:J46" si="4">(I8/$E$6)*100</f>
        <v>3.4027777777777777</v>
      </c>
    </row>
    <row r="9" spans="3:11" ht="15" customHeight="1" x14ac:dyDescent="0.25">
      <c r="C9" s="465"/>
      <c r="D9" s="177" t="s">
        <v>12</v>
      </c>
      <c r="E9" s="178">
        <f t="shared" si="1"/>
        <v>226</v>
      </c>
      <c r="F9" s="179">
        <f t="shared" si="2"/>
        <v>7.8472222222222223</v>
      </c>
      <c r="G9" s="180">
        <v>105</v>
      </c>
      <c r="H9" s="179">
        <f t="shared" si="3"/>
        <v>3.6458333333333335</v>
      </c>
      <c r="I9" s="180">
        <v>121</v>
      </c>
      <c r="J9" s="179">
        <f t="shared" si="4"/>
        <v>4.2013888888888893</v>
      </c>
    </row>
    <row r="10" spans="3:11" ht="15" customHeight="1" x14ac:dyDescent="0.25">
      <c r="C10" s="466" t="s">
        <v>13</v>
      </c>
      <c r="D10" s="170" t="s">
        <v>14</v>
      </c>
      <c r="E10" s="171">
        <f t="shared" si="1"/>
        <v>8</v>
      </c>
      <c r="F10" s="172">
        <f t="shared" si="2"/>
        <v>0.27777777777777779</v>
      </c>
      <c r="G10" s="173">
        <v>6</v>
      </c>
      <c r="H10" s="174">
        <f t="shared" si="3"/>
        <v>0.20833333333333334</v>
      </c>
      <c r="I10" s="176">
        <v>2</v>
      </c>
      <c r="J10" s="174">
        <f t="shared" si="4"/>
        <v>6.9444444444444448E-2</v>
      </c>
    </row>
    <row r="11" spans="3:11" ht="15.75" customHeight="1" x14ac:dyDescent="0.25">
      <c r="C11" s="467"/>
      <c r="D11" s="175" t="s">
        <v>15</v>
      </c>
      <c r="E11" s="171">
        <f t="shared" si="1"/>
        <v>79</v>
      </c>
      <c r="F11" s="172">
        <f t="shared" si="2"/>
        <v>2.7430555555555554</v>
      </c>
      <c r="G11" s="173">
        <v>34</v>
      </c>
      <c r="H11" s="174">
        <f t="shared" si="3"/>
        <v>1.1805555555555556</v>
      </c>
      <c r="I11" s="176">
        <v>45</v>
      </c>
      <c r="J11" s="174">
        <f t="shared" si="4"/>
        <v>1.5625</v>
      </c>
    </row>
    <row r="12" spans="3:11" ht="16.5" customHeight="1" x14ac:dyDescent="0.25">
      <c r="C12" s="467"/>
      <c r="D12" s="175" t="s">
        <v>16</v>
      </c>
      <c r="E12" s="171">
        <f t="shared" si="1"/>
        <v>72</v>
      </c>
      <c r="F12" s="172">
        <f t="shared" si="2"/>
        <v>2.5</v>
      </c>
      <c r="G12" s="181">
        <v>36</v>
      </c>
      <c r="H12" s="174">
        <f t="shared" si="3"/>
        <v>1.25</v>
      </c>
      <c r="I12" s="176">
        <v>36</v>
      </c>
      <c r="J12" s="174">
        <f t="shared" si="4"/>
        <v>1.25</v>
      </c>
    </row>
    <row r="13" spans="3:11" ht="17.25" customHeight="1" x14ac:dyDescent="0.25">
      <c r="C13" s="467"/>
      <c r="D13" s="175" t="s">
        <v>17</v>
      </c>
      <c r="E13" s="171">
        <f t="shared" si="1"/>
        <v>0</v>
      </c>
      <c r="F13" s="172">
        <f t="shared" si="2"/>
        <v>0</v>
      </c>
      <c r="G13" s="173">
        <v>0</v>
      </c>
      <c r="H13" s="174">
        <f t="shared" si="3"/>
        <v>0</v>
      </c>
      <c r="I13" s="176">
        <v>0</v>
      </c>
      <c r="J13" s="174">
        <f t="shared" si="4"/>
        <v>0</v>
      </c>
    </row>
    <row r="14" spans="3:11" ht="17.25" customHeight="1" x14ac:dyDescent="0.25">
      <c r="C14" s="467"/>
      <c r="D14" s="175" t="s">
        <v>18</v>
      </c>
      <c r="E14" s="171">
        <f t="shared" si="1"/>
        <v>6</v>
      </c>
      <c r="F14" s="172">
        <f t="shared" si="2"/>
        <v>0.20833333333333334</v>
      </c>
      <c r="G14" s="176">
        <v>3</v>
      </c>
      <c r="H14" s="174">
        <f t="shared" si="3"/>
        <v>0.10416666666666667</v>
      </c>
      <c r="I14" s="176">
        <v>3</v>
      </c>
      <c r="J14" s="174">
        <f t="shared" si="4"/>
        <v>0.10416666666666667</v>
      </c>
    </row>
    <row r="15" spans="3:11" ht="16.5" customHeight="1" x14ac:dyDescent="0.25">
      <c r="C15" s="468"/>
      <c r="D15" s="177" t="s">
        <v>19</v>
      </c>
      <c r="E15" s="178">
        <f t="shared" si="1"/>
        <v>15</v>
      </c>
      <c r="F15" s="179">
        <f t="shared" si="2"/>
        <v>0.52083333333333326</v>
      </c>
      <c r="G15" s="180">
        <v>6</v>
      </c>
      <c r="H15" s="179">
        <f t="shared" si="3"/>
        <v>0.20833333333333334</v>
      </c>
      <c r="I15" s="180">
        <v>9</v>
      </c>
      <c r="J15" s="179">
        <f t="shared" si="4"/>
        <v>0.3125</v>
      </c>
    </row>
    <row r="16" spans="3:11" ht="18.75" customHeight="1" x14ac:dyDescent="0.25">
      <c r="C16" s="466" t="s">
        <v>20</v>
      </c>
      <c r="D16" s="170" t="s">
        <v>21</v>
      </c>
      <c r="E16" s="171">
        <f t="shared" si="1"/>
        <v>37</v>
      </c>
      <c r="F16" s="172">
        <f t="shared" si="2"/>
        <v>1.2847222222222221</v>
      </c>
      <c r="G16" s="173">
        <v>11</v>
      </c>
      <c r="H16" s="174">
        <f t="shared" si="3"/>
        <v>0.38194444444444442</v>
      </c>
      <c r="I16" s="176">
        <v>26</v>
      </c>
      <c r="J16" s="174">
        <f t="shared" si="4"/>
        <v>0.90277777777777768</v>
      </c>
    </row>
    <row r="17" spans="3:10" ht="17.25" customHeight="1" x14ac:dyDescent="0.25">
      <c r="C17" s="467"/>
      <c r="D17" s="175" t="s">
        <v>22</v>
      </c>
      <c r="E17" s="171">
        <f t="shared" si="1"/>
        <v>14</v>
      </c>
      <c r="F17" s="172">
        <f t="shared" si="2"/>
        <v>0.4861111111111111</v>
      </c>
      <c r="G17" s="176">
        <v>1</v>
      </c>
      <c r="H17" s="174">
        <f t="shared" si="3"/>
        <v>3.4722222222222224E-2</v>
      </c>
      <c r="I17" s="176">
        <v>13</v>
      </c>
      <c r="J17" s="174">
        <f t="shared" si="4"/>
        <v>0.45138888888888884</v>
      </c>
    </row>
    <row r="18" spans="3:10" ht="18.75" customHeight="1" x14ac:dyDescent="0.25">
      <c r="C18" s="468"/>
      <c r="D18" s="177" t="s">
        <v>23</v>
      </c>
      <c r="E18" s="178">
        <f t="shared" si="1"/>
        <v>106</v>
      </c>
      <c r="F18" s="179">
        <f t="shared" si="2"/>
        <v>3.6805555555555558</v>
      </c>
      <c r="G18" s="180">
        <v>28</v>
      </c>
      <c r="H18" s="179">
        <f t="shared" si="3"/>
        <v>0.97222222222222221</v>
      </c>
      <c r="I18" s="180">
        <v>78</v>
      </c>
      <c r="J18" s="179">
        <f t="shared" si="4"/>
        <v>2.7083333333333335</v>
      </c>
    </row>
    <row r="19" spans="3:10" ht="16.5" customHeight="1" x14ac:dyDescent="0.25">
      <c r="C19" s="466" t="s">
        <v>24</v>
      </c>
      <c r="D19" s="170" t="s">
        <v>25</v>
      </c>
      <c r="E19" s="171">
        <f t="shared" si="1"/>
        <v>148</v>
      </c>
      <c r="F19" s="172">
        <f t="shared" si="2"/>
        <v>5.1388888888888884</v>
      </c>
      <c r="G19" s="173">
        <v>69</v>
      </c>
      <c r="H19" s="174">
        <f t="shared" si="3"/>
        <v>2.3958333333333335</v>
      </c>
      <c r="I19" s="176">
        <v>79</v>
      </c>
      <c r="J19" s="174">
        <f t="shared" si="4"/>
        <v>2.7430555555555554</v>
      </c>
    </row>
    <row r="20" spans="3:10" ht="15" customHeight="1" x14ac:dyDescent="0.25">
      <c r="C20" s="467"/>
      <c r="D20" s="175" t="s">
        <v>155</v>
      </c>
      <c r="E20" s="171">
        <f t="shared" si="1"/>
        <v>83</v>
      </c>
      <c r="F20" s="172">
        <f t="shared" si="2"/>
        <v>2.8819444444444446</v>
      </c>
      <c r="G20" s="173">
        <v>40</v>
      </c>
      <c r="H20" s="174">
        <f t="shared" si="3"/>
        <v>1.3888888888888888</v>
      </c>
      <c r="I20" s="176">
        <v>43</v>
      </c>
      <c r="J20" s="174">
        <f t="shared" si="4"/>
        <v>1.4930555555555556</v>
      </c>
    </row>
    <row r="21" spans="3:10" ht="16.5" customHeight="1" x14ac:dyDescent="0.25">
      <c r="C21" s="467"/>
      <c r="D21" s="175" t="s">
        <v>156</v>
      </c>
      <c r="E21" s="171">
        <f t="shared" si="1"/>
        <v>60</v>
      </c>
      <c r="F21" s="172">
        <f t="shared" si="2"/>
        <v>2.083333333333333</v>
      </c>
      <c r="G21" s="176">
        <v>29</v>
      </c>
      <c r="H21" s="174">
        <f t="shared" si="3"/>
        <v>1.0069444444444444</v>
      </c>
      <c r="I21" s="176">
        <v>31</v>
      </c>
      <c r="J21" s="174">
        <f t="shared" si="4"/>
        <v>1.0763888888888888</v>
      </c>
    </row>
    <row r="22" spans="3:10" ht="18" customHeight="1" x14ac:dyDescent="0.25">
      <c r="C22" s="468"/>
      <c r="D22" s="177" t="s">
        <v>27</v>
      </c>
      <c r="E22" s="178">
        <f t="shared" si="1"/>
        <v>18</v>
      </c>
      <c r="F22" s="179">
        <f t="shared" si="2"/>
        <v>0.625</v>
      </c>
      <c r="G22" s="180">
        <v>9</v>
      </c>
      <c r="H22" s="179">
        <f t="shared" si="3"/>
        <v>0.3125</v>
      </c>
      <c r="I22" s="180">
        <v>9</v>
      </c>
      <c r="J22" s="179">
        <f t="shared" si="4"/>
        <v>0.3125</v>
      </c>
    </row>
    <row r="23" spans="3:10" ht="25.5" x14ac:dyDescent="0.25">
      <c r="C23" s="466" t="s">
        <v>157</v>
      </c>
      <c r="D23" s="182" t="s">
        <v>29</v>
      </c>
      <c r="E23" s="171">
        <f t="shared" si="1"/>
        <v>50</v>
      </c>
      <c r="F23" s="172">
        <f t="shared" si="2"/>
        <v>1.7361111111111112</v>
      </c>
      <c r="G23" s="173">
        <v>19</v>
      </c>
      <c r="H23" s="174">
        <f t="shared" si="3"/>
        <v>0.65972222222222221</v>
      </c>
      <c r="I23" s="176">
        <v>31</v>
      </c>
      <c r="J23" s="174">
        <f t="shared" si="4"/>
        <v>1.0763888888888888</v>
      </c>
    </row>
    <row r="24" spans="3:10" ht="25.5" x14ac:dyDescent="0.25">
      <c r="C24" s="467"/>
      <c r="D24" s="183" t="s">
        <v>30</v>
      </c>
      <c r="E24" s="171">
        <f t="shared" si="1"/>
        <v>91</v>
      </c>
      <c r="F24" s="172">
        <f t="shared" si="2"/>
        <v>3.1597222222222223</v>
      </c>
      <c r="G24" s="173">
        <v>33</v>
      </c>
      <c r="H24" s="174">
        <f t="shared" si="3"/>
        <v>1.1458333333333333</v>
      </c>
      <c r="I24" s="176">
        <v>58</v>
      </c>
      <c r="J24" s="174">
        <f t="shared" si="4"/>
        <v>2.0138888888888888</v>
      </c>
    </row>
    <row r="25" spans="3:10" ht="15.75" customHeight="1" x14ac:dyDescent="0.25">
      <c r="C25" s="467"/>
      <c r="D25" s="175" t="s">
        <v>31</v>
      </c>
      <c r="E25" s="171">
        <f t="shared" si="1"/>
        <v>146</v>
      </c>
      <c r="F25" s="172">
        <f t="shared" si="2"/>
        <v>5.0694444444444446</v>
      </c>
      <c r="G25" s="173">
        <v>69</v>
      </c>
      <c r="H25" s="174">
        <f t="shared" si="3"/>
        <v>2.3958333333333335</v>
      </c>
      <c r="I25" s="176">
        <v>77</v>
      </c>
      <c r="J25" s="174">
        <f t="shared" si="4"/>
        <v>2.6736111111111112</v>
      </c>
    </row>
    <row r="26" spans="3:10" ht="15" customHeight="1" x14ac:dyDescent="0.25">
      <c r="C26" s="467"/>
      <c r="D26" s="175" t="s">
        <v>32</v>
      </c>
      <c r="E26" s="171">
        <f t="shared" si="1"/>
        <v>0</v>
      </c>
      <c r="F26" s="172">
        <f t="shared" si="2"/>
        <v>0</v>
      </c>
      <c r="G26" s="173">
        <v>0</v>
      </c>
      <c r="H26" s="174">
        <f t="shared" si="3"/>
        <v>0</v>
      </c>
      <c r="I26" s="176">
        <v>0</v>
      </c>
      <c r="J26" s="174">
        <f t="shared" si="4"/>
        <v>0</v>
      </c>
    </row>
    <row r="27" spans="3:10" ht="15" customHeight="1" x14ac:dyDescent="0.25">
      <c r="C27" s="468"/>
      <c r="D27" s="177" t="s">
        <v>33</v>
      </c>
      <c r="E27" s="178">
        <f t="shared" si="1"/>
        <v>0</v>
      </c>
      <c r="F27" s="179">
        <f t="shared" si="2"/>
        <v>0</v>
      </c>
      <c r="G27" s="180">
        <v>0</v>
      </c>
      <c r="H27" s="179">
        <f t="shared" si="3"/>
        <v>0</v>
      </c>
      <c r="I27" s="180">
        <v>0</v>
      </c>
      <c r="J27" s="179">
        <f t="shared" si="4"/>
        <v>0</v>
      </c>
    </row>
    <row r="28" spans="3:10" ht="15" customHeight="1" x14ac:dyDescent="0.25">
      <c r="C28" s="466" t="s">
        <v>34</v>
      </c>
      <c r="D28" s="170" t="s">
        <v>35</v>
      </c>
      <c r="E28" s="171">
        <f t="shared" si="1"/>
        <v>18</v>
      </c>
      <c r="F28" s="172">
        <f t="shared" si="2"/>
        <v>0.625</v>
      </c>
      <c r="G28" s="173">
        <v>4</v>
      </c>
      <c r="H28" s="174">
        <f t="shared" si="3"/>
        <v>0.1388888888888889</v>
      </c>
      <c r="I28" s="176">
        <v>14</v>
      </c>
      <c r="J28" s="174">
        <f t="shared" si="4"/>
        <v>0.4861111111111111</v>
      </c>
    </row>
    <row r="29" spans="3:10" ht="14.25" customHeight="1" x14ac:dyDescent="0.25">
      <c r="C29" s="467"/>
      <c r="D29" s="175" t="s">
        <v>36</v>
      </c>
      <c r="E29" s="171">
        <f t="shared" si="1"/>
        <v>38</v>
      </c>
      <c r="F29" s="172">
        <f t="shared" si="2"/>
        <v>1.3194444444444444</v>
      </c>
      <c r="G29" s="173">
        <v>12</v>
      </c>
      <c r="H29" s="174">
        <f t="shared" si="3"/>
        <v>0.41666666666666669</v>
      </c>
      <c r="I29" s="176">
        <v>26</v>
      </c>
      <c r="J29" s="174">
        <f t="shared" si="4"/>
        <v>0.90277777777777768</v>
      </c>
    </row>
    <row r="30" spans="3:10" ht="13.5" customHeight="1" x14ac:dyDescent="0.25">
      <c r="C30" s="467"/>
      <c r="D30" s="175" t="s">
        <v>37</v>
      </c>
      <c r="E30" s="171">
        <f t="shared" si="1"/>
        <v>25</v>
      </c>
      <c r="F30" s="172">
        <f t="shared" si="2"/>
        <v>0.86805555555555558</v>
      </c>
      <c r="G30" s="173">
        <v>6</v>
      </c>
      <c r="H30" s="174">
        <f t="shared" si="3"/>
        <v>0.20833333333333334</v>
      </c>
      <c r="I30" s="176">
        <v>19</v>
      </c>
      <c r="J30" s="174">
        <f t="shared" si="4"/>
        <v>0.65972222222222221</v>
      </c>
    </row>
    <row r="31" spans="3:10" ht="15" customHeight="1" x14ac:dyDescent="0.25">
      <c r="C31" s="467"/>
      <c r="D31" s="175" t="s">
        <v>38</v>
      </c>
      <c r="E31" s="171">
        <f t="shared" si="1"/>
        <v>90</v>
      </c>
      <c r="F31" s="172">
        <f t="shared" si="2"/>
        <v>3.125</v>
      </c>
      <c r="G31" s="176">
        <v>44</v>
      </c>
      <c r="H31" s="172">
        <f t="shared" si="3"/>
        <v>1.5277777777777777</v>
      </c>
      <c r="I31" s="176">
        <v>46</v>
      </c>
      <c r="J31" s="172">
        <f t="shared" si="4"/>
        <v>1.5972222222222221</v>
      </c>
    </row>
    <row r="32" spans="3:10" ht="17.25" customHeight="1" x14ac:dyDescent="0.25">
      <c r="C32" s="468"/>
      <c r="D32" s="177" t="s">
        <v>39</v>
      </c>
      <c r="E32" s="178">
        <f t="shared" si="1"/>
        <v>58</v>
      </c>
      <c r="F32" s="179">
        <f t="shared" si="2"/>
        <v>2.0138888888888888</v>
      </c>
      <c r="G32" s="180">
        <v>32</v>
      </c>
      <c r="H32" s="179">
        <f t="shared" si="3"/>
        <v>1.1111111111111112</v>
      </c>
      <c r="I32" s="180">
        <v>26</v>
      </c>
      <c r="J32" s="179">
        <f t="shared" si="4"/>
        <v>0.90277777777777768</v>
      </c>
    </row>
    <row r="33" spans="3:10" ht="18.75" customHeight="1" x14ac:dyDescent="0.25">
      <c r="C33" s="466" t="s">
        <v>40</v>
      </c>
      <c r="D33" s="170" t="s">
        <v>41</v>
      </c>
      <c r="E33" s="171">
        <f t="shared" si="1"/>
        <v>0</v>
      </c>
      <c r="F33" s="172">
        <v>0</v>
      </c>
      <c r="G33" s="173">
        <v>0</v>
      </c>
      <c r="H33" s="174">
        <f t="shared" si="3"/>
        <v>0</v>
      </c>
      <c r="I33" s="176">
        <v>0</v>
      </c>
      <c r="J33" s="174">
        <f>(I33/$E$6)*100</f>
        <v>0</v>
      </c>
    </row>
    <row r="34" spans="3:10" ht="19.5" customHeight="1" x14ac:dyDescent="0.25">
      <c r="C34" s="467"/>
      <c r="D34" s="175" t="s">
        <v>42</v>
      </c>
      <c r="E34" s="171">
        <f t="shared" si="1"/>
        <v>30</v>
      </c>
      <c r="F34" s="172">
        <f t="shared" si="2"/>
        <v>1.0416666666666665</v>
      </c>
      <c r="G34" s="176">
        <v>15</v>
      </c>
      <c r="H34" s="174">
        <f t="shared" si="3"/>
        <v>0.52083333333333326</v>
      </c>
      <c r="I34" s="176">
        <v>15</v>
      </c>
      <c r="J34" s="174">
        <f t="shared" si="4"/>
        <v>0.52083333333333326</v>
      </c>
    </row>
    <row r="35" spans="3:10" ht="17.25" customHeight="1" x14ac:dyDescent="0.25">
      <c r="C35" s="468"/>
      <c r="D35" s="177" t="s">
        <v>43</v>
      </c>
      <c r="E35" s="178">
        <f t="shared" si="1"/>
        <v>485</v>
      </c>
      <c r="F35" s="179">
        <f t="shared" si="2"/>
        <v>16.840277777777779</v>
      </c>
      <c r="G35" s="180">
        <v>215</v>
      </c>
      <c r="H35" s="179">
        <f t="shared" si="3"/>
        <v>7.4652777777777777</v>
      </c>
      <c r="I35" s="180">
        <v>270</v>
      </c>
      <c r="J35" s="179">
        <f t="shared" si="4"/>
        <v>9.375</v>
      </c>
    </row>
    <row r="36" spans="3:10" x14ac:dyDescent="0.25">
      <c r="C36" s="466" t="s">
        <v>44</v>
      </c>
      <c r="D36" s="170" t="s">
        <v>45</v>
      </c>
      <c r="E36" s="171">
        <f t="shared" si="1"/>
        <v>0</v>
      </c>
      <c r="F36" s="172">
        <f t="shared" si="2"/>
        <v>0</v>
      </c>
      <c r="G36" s="173">
        <v>0</v>
      </c>
      <c r="H36" s="174">
        <f t="shared" si="3"/>
        <v>0</v>
      </c>
      <c r="I36" s="176">
        <v>0</v>
      </c>
      <c r="J36" s="174">
        <f t="shared" si="4"/>
        <v>0</v>
      </c>
    </row>
    <row r="37" spans="3:10" ht="14.25" customHeight="1" x14ac:dyDescent="0.25">
      <c r="C37" s="467"/>
      <c r="D37" s="175" t="s">
        <v>46</v>
      </c>
      <c r="E37" s="171">
        <f t="shared" si="1"/>
        <v>0</v>
      </c>
      <c r="F37" s="172">
        <f t="shared" si="2"/>
        <v>0</v>
      </c>
      <c r="G37" s="173">
        <v>0</v>
      </c>
      <c r="H37" s="174">
        <f t="shared" si="3"/>
        <v>0</v>
      </c>
      <c r="I37" s="176">
        <v>0</v>
      </c>
      <c r="J37" s="174">
        <f t="shared" si="4"/>
        <v>0</v>
      </c>
    </row>
    <row r="38" spans="3:10" x14ac:dyDescent="0.25">
      <c r="C38" s="467"/>
      <c r="D38" s="175" t="s">
        <v>47</v>
      </c>
      <c r="E38" s="171">
        <f t="shared" si="1"/>
        <v>0</v>
      </c>
      <c r="F38" s="172">
        <f t="shared" si="2"/>
        <v>0</v>
      </c>
      <c r="G38" s="176">
        <v>0</v>
      </c>
      <c r="H38" s="174">
        <f t="shared" si="3"/>
        <v>0</v>
      </c>
      <c r="I38" s="176">
        <v>0</v>
      </c>
      <c r="J38" s="174">
        <f t="shared" si="4"/>
        <v>0</v>
      </c>
    </row>
    <row r="39" spans="3:10" x14ac:dyDescent="0.25">
      <c r="C39" s="468"/>
      <c r="D39" s="177" t="s">
        <v>48</v>
      </c>
      <c r="E39" s="178">
        <f t="shared" si="1"/>
        <v>0</v>
      </c>
      <c r="F39" s="179">
        <f t="shared" si="2"/>
        <v>0</v>
      </c>
      <c r="G39" s="180">
        <v>0</v>
      </c>
      <c r="H39" s="179">
        <f t="shared" si="3"/>
        <v>0</v>
      </c>
      <c r="I39" s="180">
        <v>0</v>
      </c>
      <c r="J39" s="179">
        <f t="shared" si="4"/>
        <v>0</v>
      </c>
    </row>
    <row r="40" spans="3:10" ht="17.25" customHeight="1" x14ac:dyDescent="0.25">
      <c r="C40" s="466" t="s">
        <v>49</v>
      </c>
      <c r="D40" s="170" t="s">
        <v>50</v>
      </c>
      <c r="E40" s="171">
        <f t="shared" si="1"/>
        <v>65</v>
      </c>
      <c r="F40" s="172">
        <f t="shared" si="2"/>
        <v>2.2569444444444442</v>
      </c>
      <c r="G40" s="173">
        <v>26</v>
      </c>
      <c r="H40" s="174">
        <f t="shared" si="3"/>
        <v>0.90277777777777768</v>
      </c>
      <c r="I40" s="176">
        <v>39</v>
      </c>
      <c r="J40" s="174">
        <f t="shared" si="4"/>
        <v>1.3541666666666667</v>
      </c>
    </row>
    <row r="41" spans="3:10" ht="14.25" customHeight="1" x14ac:dyDescent="0.25">
      <c r="C41" s="467"/>
      <c r="D41" s="175" t="s">
        <v>51</v>
      </c>
      <c r="E41" s="171">
        <f t="shared" si="1"/>
        <v>0</v>
      </c>
      <c r="F41" s="172">
        <f t="shared" si="2"/>
        <v>0</v>
      </c>
      <c r="G41" s="176">
        <v>0</v>
      </c>
      <c r="H41" s="172">
        <f t="shared" si="3"/>
        <v>0</v>
      </c>
      <c r="I41" s="176">
        <v>0</v>
      </c>
      <c r="J41" s="172">
        <f t="shared" si="4"/>
        <v>0</v>
      </c>
    </row>
    <row r="42" spans="3:10" ht="14.25" customHeight="1" x14ac:dyDescent="0.25">
      <c r="C42" s="468"/>
      <c r="D42" s="184" t="s">
        <v>52</v>
      </c>
      <c r="E42" s="178">
        <f t="shared" si="1"/>
        <v>34</v>
      </c>
      <c r="F42" s="179">
        <f t="shared" si="2"/>
        <v>1.1805555555555556</v>
      </c>
      <c r="G42" s="180">
        <v>12</v>
      </c>
      <c r="H42" s="179">
        <f t="shared" si="3"/>
        <v>0.41666666666666669</v>
      </c>
      <c r="I42" s="180">
        <v>22</v>
      </c>
      <c r="J42" s="179">
        <f t="shared" si="4"/>
        <v>0.76388888888888884</v>
      </c>
    </row>
    <row r="43" spans="3:10" ht="15" customHeight="1" x14ac:dyDescent="0.25">
      <c r="C43" s="466" t="s">
        <v>53</v>
      </c>
      <c r="D43" s="175" t="s">
        <v>54</v>
      </c>
      <c r="E43" s="171">
        <f t="shared" si="1"/>
        <v>0</v>
      </c>
      <c r="F43" s="172">
        <f t="shared" si="2"/>
        <v>0</v>
      </c>
      <c r="G43" s="173">
        <v>0</v>
      </c>
      <c r="H43" s="174">
        <f t="shared" si="3"/>
        <v>0</v>
      </c>
      <c r="I43" s="176">
        <v>0</v>
      </c>
      <c r="J43" s="174">
        <f t="shared" si="4"/>
        <v>0</v>
      </c>
    </row>
    <row r="44" spans="3:10" ht="17.25" customHeight="1" x14ac:dyDescent="0.25">
      <c r="C44" s="467"/>
      <c r="D44" s="175" t="s">
        <v>55</v>
      </c>
      <c r="E44" s="171">
        <f t="shared" si="1"/>
        <v>119</v>
      </c>
      <c r="F44" s="172">
        <f t="shared" si="2"/>
        <v>4.1319444444444446</v>
      </c>
      <c r="G44" s="173">
        <v>69</v>
      </c>
      <c r="H44" s="174">
        <f t="shared" si="3"/>
        <v>2.3958333333333335</v>
      </c>
      <c r="I44" s="176">
        <v>50</v>
      </c>
      <c r="J44" s="174">
        <f t="shared" si="4"/>
        <v>1.7361111111111112</v>
      </c>
    </row>
    <row r="45" spans="3:10" ht="18.75" customHeight="1" x14ac:dyDescent="0.25">
      <c r="C45" s="467"/>
      <c r="D45" s="175" t="s">
        <v>56</v>
      </c>
      <c r="E45" s="171">
        <f t="shared" si="1"/>
        <v>0</v>
      </c>
      <c r="F45" s="172">
        <f t="shared" si="2"/>
        <v>0</v>
      </c>
      <c r="G45" s="173">
        <v>0</v>
      </c>
      <c r="H45" s="174">
        <f t="shared" si="3"/>
        <v>0</v>
      </c>
      <c r="I45" s="176">
        <v>0</v>
      </c>
      <c r="J45" s="174">
        <f t="shared" si="4"/>
        <v>0</v>
      </c>
    </row>
    <row r="46" spans="3:10" ht="20.25" customHeight="1" x14ac:dyDescent="0.25">
      <c r="C46" s="468"/>
      <c r="D46" s="177" t="s">
        <v>57</v>
      </c>
      <c r="E46" s="171">
        <f t="shared" si="1"/>
        <v>0</v>
      </c>
      <c r="F46" s="172">
        <f t="shared" si="2"/>
        <v>0</v>
      </c>
      <c r="G46" s="180">
        <v>0</v>
      </c>
      <c r="H46" s="174">
        <f t="shared" si="3"/>
        <v>0</v>
      </c>
      <c r="I46" s="180">
        <v>0</v>
      </c>
      <c r="J46" s="174">
        <f t="shared" si="4"/>
        <v>0</v>
      </c>
    </row>
    <row r="47" spans="3:10" ht="15" customHeight="1" x14ac:dyDescent="0.25">
      <c r="C47" s="461" t="s">
        <v>245</v>
      </c>
      <c r="D47" s="461"/>
      <c r="E47" s="461"/>
      <c r="F47" s="461"/>
      <c r="G47" s="461"/>
      <c r="H47" s="461"/>
      <c r="I47" s="461"/>
      <c r="J47" s="461"/>
    </row>
  </sheetData>
  <mergeCells count="18">
    <mergeCell ref="C47:J47"/>
    <mergeCell ref="C6:D6"/>
    <mergeCell ref="C7:C9"/>
    <mergeCell ref="C10:C15"/>
    <mergeCell ref="C16:C18"/>
    <mergeCell ref="C19:C22"/>
    <mergeCell ref="C23:C27"/>
    <mergeCell ref="C28:C32"/>
    <mergeCell ref="C33:C35"/>
    <mergeCell ref="C36:C39"/>
    <mergeCell ref="C40:C42"/>
    <mergeCell ref="C43:C46"/>
    <mergeCell ref="C1:J2"/>
    <mergeCell ref="C3:D5"/>
    <mergeCell ref="G3:J3"/>
    <mergeCell ref="E4:F4"/>
    <mergeCell ref="G4:H4"/>
    <mergeCell ref="I4:J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47"/>
  <sheetViews>
    <sheetView workbookViewId="0">
      <selection activeCell="M31" sqref="M31"/>
    </sheetView>
  </sheetViews>
  <sheetFormatPr baseColWidth="10" defaultRowHeight="15" x14ac:dyDescent="0.25"/>
  <cols>
    <col min="4" max="4" width="16.28515625" customWidth="1"/>
    <col min="5" max="5" width="24.140625" style="93" customWidth="1"/>
    <col min="6" max="6" width="13" customWidth="1"/>
    <col min="7" max="7" width="10.140625" customWidth="1"/>
    <col min="8" max="8" width="10.42578125" customWidth="1"/>
    <col min="9" max="9" width="9.7109375" customWidth="1"/>
    <col min="10" max="10" width="11.5703125" customWidth="1"/>
    <col min="11" max="11" width="12.42578125" customWidth="1"/>
  </cols>
  <sheetData>
    <row r="1" spans="4:12" x14ac:dyDescent="0.25">
      <c r="D1" s="418" t="s">
        <v>246</v>
      </c>
      <c r="E1" s="418"/>
      <c r="F1" s="418"/>
      <c r="G1" s="418"/>
      <c r="H1" s="418"/>
      <c r="I1" s="418"/>
      <c r="J1" s="418"/>
      <c r="K1" s="418"/>
    </row>
    <row r="2" spans="4:12" ht="15" customHeight="1" x14ac:dyDescent="0.25">
      <c r="D2" s="456"/>
      <c r="E2" s="456"/>
      <c r="F2" s="456"/>
      <c r="G2" s="456"/>
      <c r="H2" s="456"/>
      <c r="I2" s="456"/>
      <c r="J2" s="456"/>
      <c r="K2" s="456"/>
    </row>
    <row r="3" spans="4:12" ht="14.25" customHeight="1" x14ac:dyDescent="0.25">
      <c r="D3" s="457" t="s">
        <v>2</v>
      </c>
      <c r="E3" s="457"/>
      <c r="F3" s="166"/>
      <c r="G3" s="166"/>
      <c r="H3" s="459" t="s">
        <v>239</v>
      </c>
      <c r="I3" s="459"/>
      <c r="J3" s="459"/>
      <c r="K3" s="459"/>
      <c r="L3" s="26"/>
    </row>
    <row r="4" spans="4:12" x14ac:dyDescent="0.25">
      <c r="D4" s="457"/>
      <c r="E4" s="457"/>
      <c r="F4" s="460" t="s">
        <v>240</v>
      </c>
      <c r="G4" s="460"/>
      <c r="H4" s="460" t="s">
        <v>247</v>
      </c>
      <c r="I4" s="460"/>
      <c r="J4" s="460" t="s">
        <v>248</v>
      </c>
      <c r="K4" s="460"/>
      <c r="L4" s="26"/>
    </row>
    <row r="5" spans="4:12" ht="15.75" thickBot="1" x14ac:dyDescent="0.3">
      <c r="D5" s="458"/>
      <c r="E5" s="458"/>
      <c r="F5" s="167" t="s">
        <v>6</v>
      </c>
      <c r="G5" s="167" t="s">
        <v>7</v>
      </c>
      <c r="H5" s="167" t="s">
        <v>6</v>
      </c>
      <c r="I5" s="167" t="s">
        <v>7</v>
      </c>
      <c r="J5" s="167" t="s">
        <v>243</v>
      </c>
      <c r="K5" s="167" t="s">
        <v>7</v>
      </c>
      <c r="L5" s="26"/>
    </row>
    <row r="6" spans="4:12" ht="13.5" customHeight="1" x14ac:dyDescent="0.25">
      <c r="D6" s="462" t="s">
        <v>65</v>
      </c>
      <c r="E6" s="462"/>
      <c r="F6" s="168">
        <f t="shared" ref="F6:K6" si="0">SUM(F7:F46)</f>
        <v>2880</v>
      </c>
      <c r="G6" s="169">
        <f t="shared" si="0"/>
        <v>100.00000000000001</v>
      </c>
      <c r="H6" s="168">
        <f>SUM(H7:H46)</f>
        <v>2156</v>
      </c>
      <c r="I6" s="169">
        <f t="shared" si="0"/>
        <v>74.861111111111128</v>
      </c>
      <c r="J6" s="168">
        <f>SUM(J7:J46)</f>
        <v>724</v>
      </c>
      <c r="K6" s="169">
        <f t="shared" si="0"/>
        <v>25.138888888888893</v>
      </c>
    </row>
    <row r="7" spans="4:12" ht="17.25" customHeight="1" x14ac:dyDescent="0.25">
      <c r="D7" s="463" t="s">
        <v>9</v>
      </c>
      <c r="E7" s="170" t="s">
        <v>10</v>
      </c>
      <c r="F7" s="171">
        <f>SUM(J7+H7)</f>
        <v>581</v>
      </c>
      <c r="G7" s="172">
        <f>(F7/$F$6)*100</f>
        <v>20.173611111111111</v>
      </c>
      <c r="H7" s="173">
        <v>480</v>
      </c>
      <c r="I7" s="174">
        <f>(H7/$F$6)*100</f>
        <v>16.666666666666664</v>
      </c>
      <c r="J7" s="173">
        <v>101</v>
      </c>
      <c r="K7" s="174">
        <f>(J7/$F$6)*100</f>
        <v>3.5069444444444446</v>
      </c>
    </row>
    <row r="8" spans="4:12" ht="14.25" customHeight="1" x14ac:dyDescent="0.25">
      <c r="D8" s="464"/>
      <c r="E8" s="175" t="s">
        <v>244</v>
      </c>
      <c r="F8" s="171">
        <f t="shared" ref="F8:F46" si="1">SUM(J8+H8)</f>
        <v>178</v>
      </c>
      <c r="G8" s="172">
        <f t="shared" ref="G8:G46" si="2">(F8/$F$6)*100</f>
        <v>6.1805555555555554</v>
      </c>
      <c r="H8" s="176">
        <v>129</v>
      </c>
      <c r="I8" s="172">
        <f t="shared" ref="I8:I46" si="3">(H8/$F$6)*100</f>
        <v>4.479166666666667</v>
      </c>
      <c r="J8" s="176">
        <v>49</v>
      </c>
      <c r="K8" s="172">
        <f t="shared" ref="K8:K46" si="4">(J8/$F$6)*100</f>
        <v>1.7013888888888888</v>
      </c>
    </row>
    <row r="9" spans="4:12" ht="16.5" customHeight="1" x14ac:dyDescent="0.25">
      <c r="D9" s="465"/>
      <c r="E9" s="177" t="s">
        <v>12</v>
      </c>
      <c r="F9" s="178">
        <f t="shared" si="1"/>
        <v>226</v>
      </c>
      <c r="G9" s="179">
        <f t="shared" si="2"/>
        <v>7.8472222222222223</v>
      </c>
      <c r="H9" s="180">
        <v>165</v>
      </c>
      <c r="I9" s="179">
        <f t="shared" si="3"/>
        <v>5.7291666666666661</v>
      </c>
      <c r="J9" s="180">
        <v>61</v>
      </c>
      <c r="K9" s="179">
        <f t="shared" si="4"/>
        <v>2.1180555555555558</v>
      </c>
    </row>
    <row r="10" spans="4:12" ht="16.5" customHeight="1" x14ac:dyDescent="0.25">
      <c r="D10" s="466" t="s">
        <v>13</v>
      </c>
      <c r="E10" s="170" t="s">
        <v>14</v>
      </c>
      <c r="F10" s="171">
        <f t="shared" si="1"/>
        <v>8</v>
      </c>
      <c r="G10" s="172">
        <f t="shared" si="2"/>
        <v>0.27777777777777779</v>
      </c>
      <c r="H10" s="173">
        <v>8</v>
      </c>
      <c r="I10" s="174">
        <f t="shared" si="3"/>
        <v>0.27777777777777779</v>
      </c>
      <c r="J10" s="176">
        <v>0</v>
      </c>
      <c r="K10" s="174">
        <f t="shared" si="4"/>
        <v>0</v>
      </c>
    </row>
    <row r="11" spans="4:12" ht="15.75" customHeight="1" x14ac:dyDescent="0.25">
      <c r="D11" s="467"/>
      <c r="E11" s="175" t="s">
        <v>15</v>
      </c>
      <c r="F11" s="171">
        <f t="shared" si="1"/>
        <v>79</v>
      </c>
      <c r="G11" s="172">
        <f t="shared" si="2"/>
        <v>2.7430555555555554</v>
      </c>
      <c r="H11" s="173">
        <v>53</v>
      </c>
      <c r="I11" s="174">
        <f t="shared" si="3"/>
        <v>1.8402777777777779</v>
      </c>
      <c r="J11" s="176">
        <v>26</v>
      </c>
      <c r="K11" s="174">
        <f t="shared" si="4"/>
        <v>0.90277777777777768</v>
      </c>
    </row>
    <row r="12" spans="4:12" ht="19.5" customHeight="1" x14ac:dyDescent="0.25">
      <c r="D12" s="467"/>
      <c r="E12" s="175" t="s">
        <v>16</v>
      </c>
      <c r="F12" s="171">
        <f t="shared" si="1"/>
        <v>72</v>
      </c>
      <c r="G12" s="172">
        <f t="shared" si="2"/>
        <v>2.5</v>
      </c>
      <c r="H12" s="181">
        <v>50</v>
      </c>
      <c r="I12" s="174">
        <f t="shared" si="3"/>
        <v>1.7361111111111112</v>
      </c>
      <c r="J12" s="176">
        <v>22</v>
      </c>
      <c r="K12" s="174">
        <f t="shared" si="4"/>
        <v>0.76388888888888884</v>
      </c>
    </row>
    <row r="13" spans="4:12" ht="15.75" customHeight="1" x14ac:dyDescent="0.25">
      <c r="D13" s="467"/>
      <c r="E13" s="175" t="s">
        <v>17</v>
      </c>
      <c r="F13" s="171">
        <f t="shared" si="1"/>
        <v>0</v>
      </c>
      <c r="G13" s="172">
        <f t="shared" si="2"/>
        <v>0</v>
      </c>
      <c r="H13" s="173">
        <v>0</v>
      </c>
      <c r="I13" s="174">
        <f t="shared" si="3"/>
        <v>0</v>
      </c>
      <c r="J13" s="176">
        <v>0</v>
      </c>
      <c r="K13" s="174">
        <f t="shared" si="4"/>
        <v>0</v>
      </c>
    </row>
    <row r="14" spans="4:12" ht="17.25" customHeight="1" x14ac:dyDescent="0.25">
      <c r="D14" s="467"/>
      <c r="E14" s="175" t="s">
        <v>18</v>
      </c>
      <c r="F14" s="171">
        <f t="shared" si="1"/>
        <v>6</v>
      </c>
      <c r="G14" s="172">
        <f t="shared" si="2"/>
        <v>0.20833333333333334</v>
      </c>
      <c r="H14" s="176">
        <v>6</v>
      </c>
      <c r="I14" s="174">
        <f t="shared" si="3"/>
        <v>0.20833333333333334</v>
      </c>
      <c r="J14" s="176">
        <v>0</v>
      </c>
      <c r="K14" s="174">
        <f t="shared" si="4"/>
        <v>0</v>
      </c>
    </row>
    <row r="15" spans="4:12" ht="18.75" customHeight="1" x14ac:dyDescent="0.25">
      <c r="D15" s="468"/>
      <c r="E15" s="177" t="s">
        <v>19</v>
      </c>
      <c r="F15" s="178">
        <f t="shared" si="1"/>
        <v>15</v>
      </c>
      <c r="G15" s="179">
        <f t="shared" si="2"/>
        <v>0.52083333333333326</v>
      </c>
      <c r="H15" s="180">
        <v>14</v>
      </c>
      <c r="I15" s="179">
        <f t="shared" si="3"/>
        <v>0.4861111111111111</v>
      </c>
      <c r="J15" s="180">
        <v>1</v>
      </c>
      <c r="K15" s="179">
        <f t="shared" si="4"/>
        <v>3.4722222222222224E-2</v>
      </c>
    </row>
    <row r="16" spans="4:12" ht="19.5" customHeight="1" x14ac:dyDescent="0.25">
      <c r="D16" s="466" t="s">
        <v>20</v>
      </c>
      <c r="E16" s="170" t="s">
        <v>21</v>
      </c>
      <c r="F16" s="171">
        <f t="shared" si="1"/>
        <v>37</v>
      </c>
      <c r="G16" s="172">
        <f t="shared" si="2"/>
        <v>1.2847222222222221</v>
      </c>
      <c r="H16" s="173">
        <v>19</v>
      </c>
      <c r="I16" s="174">
        <f t="shared" si="3"/>
        <v>0.65972222222222221</v>
      </c>
      <c r="J16" s="176">
        <v>18</v>
      </c>
      <c r="K16" s="174">
        <f t="shared" si="4"/>
        <v>0.625</v>
      </c>
    </row>
    <row r="17" spans="4:11" ht="15" customHeight="1" x14ac:dyDescent="0.25">
      <c r="D17" s="467"/>
      <c r="E17" s="175" t="s">
        <v>22</v>
      </c>
      <c r="F17" s="171">
        <f t="shared" si="1"/>
        <v>14</v>
      </c>
      <c r="G17" s="172">
        <f t="shared" si="2"/>
        <v>0.4861111111111111</v>
      </c>
      <c r="H17" s="176">
        <v>13</v>
      </c>
      <c r="I17" s="174">
        <f t="shared" si="3"/>
        <v>0.45138888888888884</v>
      </c>
      <c r="J17" s="176">
        <v>1</v>
      </c>
      <c r="K17" s="174">
        <f t="shared" si="4"/>
        <v>3.4722222222222224E-2</v>
      </c>
    </row>
    <row r="18" spans="4:11" ht="22.5" customHeight="1" x14ac:dyDescent="0.25">
      <c r="D18" s="468"/>
      <c r="E18" s="177" t="s">
        <v>23</v>
      </c>
      <c r="F18" s="178">
        <f t="shared" si="1"/>
        <v>106</v>
      </c>
      <c r="G18" s="179">
        <f t="shared" si="2"/>
        <v>3.6805555555555558</v>
      </c>
      <c r="H18" s="180">
        <v>80</v>
      </c>
      <c r="I18" s="179">
        <f t="shared" si="3"/>
        <v>2.7777777777777777</v>
      </c>
      <c r="J18" s="180">
        <v>26</v>
      </c>
      <c r="K18" s="179">
        <f t="shared" si="4"/>
        <v>0.90277777777777768</v>
      </c>
    </row>
    <row r="19" spans="4:11" ht="19.5" customHeight="1" x14ac:dyDescent="0.25">
      <c r="D19" s="466" t="s">
        <v>24</v>
      </c>
      <c r="E19" s="170" t="s">
        <v>25</v>
      </c>
      <c r="F19" s="171">
        <f t="shared" si="1"/>
        <v>148</v>
      </c>
      <c r="G19" s="172">
        <f t="shared" si="2"/>
        <v>5.1388888888888884</v>
      </c>
      <c r="H19" s="173">
        <v>101</v>
      </c>
      <c r="I19" s="174">
        <f t="shared" si="3"/>
        <v>3.5069444444444446</v>
      </c>
      <c r="J19" s="176">
        <v>47</v>
      </c>
      <c r="K19" s="174">
        <f t="shared" si="4"/>
        <v>1.6319444444444446</v>
      </c>
    </row>
    <row r="20" spans="4:11" ht="16.5" customHeight="1" x14ac:dyDescent="0.25">
      <c r="D20" s="467"/>
      <c r="E20" s="175" t="s">
        <v>155</v>
      </c>
      <c r="F20" s="171">
        <f t="shared" si="1"/>
        <v>83</v>
      </c>
      <c r="G20" s="172">
        <f t="shared" si="2"/>
        <v>2.8819444444444446</v>
      </c>
      <c r="H20" s="173">
        <v>70</v>
      </c>
      <c r="I20" s="174">
        <f t="shared" si="3"/>
        <v>2.4305555555555558</v>
      </c>
      <c r="J20" s="176">
        <v>13</v>
      </c>
      <c r="K20" s="174">
        <f t="shared" si="4"/>
        <v>0.45138888888888884</v>
      </c>
    </row>
    <row r="21" spans="4:11" ht="17.25" customHeight="1" x14ac:dyDescent="0.25">
      <c r="D21" s="467"/>
      <c r="E21" s="175" t="s">
        <v>156</v>
      </c>
      <c r="F21" s="171">
        <f t="shared" si="1"/>
        <v>60</v>
      </c>
      <c r="G21" s="172">
        <f t="shared" si="2"/>
        <v>2.083333333333333</v>
      </c>
      <c r="H21" s="176">
        <v>53</v>
      </c>
      <c r="I21" s="174">
        <f t="shared" si="3"/>
        <v>1.8402777777777779</v>
      </c>
      <c r="J21" s="176">
        <v>7</v>
      </c>
      <c r="K21" s="174">
        <f t="shared" si="4"/>
        <v>0.24305555555555555</v>
      </c>
    </row>
    <row r="22" spans="4:11" ht="21.75" customHeight="1" x14ac:dyDescent="0.25">
      <c r="D22" s="468"/>
      <c r="E22" s="177" t="s">
        <v>27</v>
      </c>
      <c r="F22" s="178">
        <f t="shared" si="1"/>
        <v>18</v>
      </c>
      <c r="G22" s="179">
        <f t="shared" si="2"/>
        <v>0.625</v>
      </c>
      <c r="H22" s="180">
        <v>13</v>
      </c>
      <c r="I22" s="179">
        <f t="shared" si="3"/>
        <v>0.45138888888888884</v>
      </c>
      <c r="J22" s="180">
        <v>5</v>
      </c>
      <c r="K22" s="179">
        <f t="shared" si="4"/>
        <v>0.1736111111111111</v>
      </c>
    </row>
    <row r="23" spans="4:11" ht="26.25" customHeight="1" x14ac:dyDescent="0.25">
      <c r="D23" s="466" t="s">
        <v>157</v>
      </c>
      <c r="E23" s="182" t="s">
        <v>29</v>
      </c>
      <c r="F23" s="171">
        <f t="shared" si="1"/>
        <v>50</v>
      </c>
      <c r="G23" s="172">
        <f t="shared" si="2"/>
        <v>1.7361111111111112</v>
      </c>
      <c r="H23" s="173">
        <v>43</v>
      </c>
      <c r="I23" s="174">
        <f t="shared" si="3"/>
        <v>1.4930555555555556</v>
      </c>
      <c r="J23" s="176">
        <v>7</v>
      </c>
      <c r="K23" s="174">
        <f t="shared" si="4"/>
        <v>0.24305555555555555</v>
      </c>
    </row>
    <row r="24" spans="4:11" ht="25.5" x14ac:dyDescent="0.25">
      <c r="D24" s="467"/>
      <c r="E24" s="183" t="s">
        <v>30</v>
      </c>
      <c r="F24" s="171">
        <f t="shared" si="1"/>
        <v>91</v>
      </c>
      <c r="G24" s="172">
        <f t="shared" si="2"/>
        <v>3.1597222222222223</v>
      </c>
      <c r="H24" s="173">
        <v>62</v>
      </c>
      <c r="I24" s="174">
        <f t="shared" si="3"/>
        <v>2.1527777777777777</v>
      </c>
      <c r="J24" s="176">
        <v>29</v>
      </c>
      <c r="K24" s="174">
        <f t="shared" si="4"/>
        <v>1.0069444444444444</v>
      </c>
    </row>
    <row r="25" spans="4:11" ht="17.25" customHeight="1" x14ac:dyDescent="0.25">
      <c r="D25" s="467"/>
      <c r="E25" s="175" t="s">
        <v>31</v>
      </c>
      <c r="F25" s="171">
        <f t="shared" si="1"/>
        <v>146</v>
      </c>
      <c r="G25" s="172">
        <f t="shared" si="2"/>
        <v>5.0694444444444446</v>
      </c>
      <c r="H25" s="173">
        <v>101</v>
      </c>
      <c r="I25" s="174">
        <f t="shared" si="3"/>
        <v>3.5069444444444446</v>
      </c>
      <c r="J25" s="176">
        <v>45</v>
      </c>
      <c r="K25" s="174">
        <f t="shared" si="4"/>
        <v>1.5625</v>
      </c>
    </row>
    <row r="26" spans="4:11" ht="17.25" customHeight="1" x14ac:dyDescent="0.25">
      <c r="D26" s="467"/>
      <c r="E26" s="175" t="s">
        <v>32</v>
      </c>
      <c r="F26" s="171">
        <f t="shared" si="1"/>
        <v>0</v>
      </c>
      <c r="G26" s="172">
        <f t="shared" si="2"/>
        <v>0</v>
      </c>
      <c r="H26" s="173">
        <v>0</v>
      </c>
      <c r="I26" s="174">
        <f t="shared" si="3"/>
        <v>0</v>
      </c>
      <c r="J26" s="176">
        <v>0</v>
      </c>
      <c r="K26" s="174">
        <f t="shared" si="4"/>
        <v>0</v>
      </c>
    </row>
    <row r="27" spans="4:11" ht="15.75" customHeight="1" x14ac:dyDescent="0.25">
      <c r="D27" s="468"/>
      <c r="E27" s="177" t="s">
        <v>33</v>
      </c>
      <c r="F27" s="178">
        <f t="shared" si="1"/>
        <v>0</v>
      </c>
      <c r="G27" s="179">
        <f t="shared" si="2"/>
        <v>0</v>
      </c>
      <c r="H27" s="180">
        <v>0</v>
      </c>
      <c r="I27" s="179">
        <f t="shared" si="3"/>
        <v>0</v>
      </c>
      <c r="J27" s="180">
        <v>0</v>
      </c>
      <c r="K27" s="179">
        <f t="shared" si="4"/>
        <v>0</v>
      </c>
    </row>
    <row r="28" spans="4:11" ht="15.75" customHeight="1" x14ac:dyDescent="0.25">
      <c r="D28" s="466" t="s">
        <v>34</v>
      </c>
      <c r="E28" s="170" t="s">
        <v>35</v>
      </c>
      <c r="F28" s="171">
        <f t="shared" si="1"/>
        <v>18</v>
      </c>
      <c r="G28" s="172">
        <f t="shared" si="2"/>
        <v>0.625</v>
      </c>
      <c r="H28" s="173">
        <v>14</v>
      </c>
      <c r="I28" s="174">
        <f t="shared" si="3"/>
        <v>0.4861111111111111</v>
      </c>
      <c r="J28" s="176">
        <v>4</v>
      </c>
      <c r="K28" s="174">
        <f t="shared" si="4"/>
        <v>0.1388888888888889</v>
      </c>
    </row>
    <row r="29" spans="4:11" ht="15.75" customHeight="1" x14ac:dyDescent="0.25">
      <c r="D29" s="467"/>
      <c r="E29" s="175" t="s">
        <v>36</v>
      </c>
      <c r="F29" s="171">
        <f t="shared" si="1"/>
        <v>38</v>
      </c>
      <c r="G29" s="172">
        <f t="shared" si="2"/>
        <v>1.3194444444444444</v>
      </c>
      <c r="H29" s="173">
        <v>35</v>
      </c>
      <c r="I29" s="174">
        <f t="shared" si="3"/>
        <v>1.2152777777777779</v>
      </c>
      <c r="J29" s="176">
        <v>3</v>
      </c>
      <c r="K29" s="174">
        <f t="shared" si="4"/>
        <v>0.10416666666666667</v>
      </c>
    </row>
    <row r="30" spans="4:11" ht="15" customHeight="1" x14ac:dyDescent="0.25">
      <c r="D30" s="467"/>
      <c r="E30" s="185" t="s">
        <v>37</v>
      </c>
      <c r="F30" s="171">
        <f t="shared" si="1"/>
        <v>25</v>
      </c>
      <c r="G30" s="172">
        <f t="shared" si="2"/>
        <v>0.86805555555555558</v>
      </c>
      <c r="H30" s="173">
        <v>15</v>
      </c>
      <c r="I30" s="174">
        <f t="shared" si="3"/>
        <v>0.52083333333333326</v>
      </c>
      <c r="J30" s="176">
        <v>10</v>
      </c>
      <c r="K30" s="174">
        <f t="shared" si="4"/>
        <v>0.34722222222222221</v>
      </c>
    </row>
    <row r="31" spans="4:11" ht="16.5" customHeight="1" x14ac:dyDescent="0.25">
      <c r="D31" s="467"/>
      <c r="E31" s="175" t="s">
        <v>38</v>
      </c>
      <c r="F31" s="171">
        <f t="shared" si="1"/>
        <v>90</v>
      </c>
      <c r="G31" s="172">
        <f t="shared" si="2"/>
        <v>3.125</v>
      </c>
      <c r="H31" s="176">
        <v>59</v>
      </c>
      <c r="I31" s="172">
        <f t="shared" si="3"/>
        <v>2.0486111111111112</v>
      </c>
      <c r="J31" s="176">
        <v>31</v>
      </c>
      <c r="K31" s="172">
        <f t="shared" si="4"/>
        <v>1.0763888888888888</v>
      </c>
    </row>
    <row r="32" spans="4:11" ht="15.75" customHeight="1" x14ac:dyDescent="0.25">
      <c r="D32" s="468"/>
      <c r="E32" s="177" t="s">
        <v>39</v>
      </c>
      <c r="F32" s="178">
        <f t="shared" si="1"/>
        <v>58</v>
      </c>
      <c r="G32" s="179">
        <f t="shared" si="2"/>
        <v>2.0138888888888888</v>
      </c>
      <c r="H32" s="180">
        <v>46</v>
      </c>
      <c r="I32" s="179">
        <f t="shared" si="3"/>
        <v>1.5972222222222221</v>
      </c>
      <c r="J32" s="180">
        <v>12</v>
      </c>
      <c r="K32" s="179">
        <f t="shared" si="4"/>
        <v>0.41666666666666669</v>
      </c>
    </row>
    <row r="33" spans="4:11" ht="16.5" customHeight="1" x14ac:dyDescent="0.25">
      <c r="D33" s="466" t="s">
        <v>40</v>
      </c>
      <c r="E33" s="170" t="s">
        <v>41</v>
      </c>
      <c r="F33" s="171">
        <f t="shared" si="1"/>
        <v>0</v>
      </c>
      <c r="G33" s="172">
        <v>0</v>
      </c>
      <c r="H33" s="173">
        <v>0</v>
      </c>
      <c r="I33" s="174">
        <f t="shared" si="3"/>
        <v>0</v>
      </c>
      <c r="J33" s="176">
        <v>0</v>
      </c>
      <c r="K33" s="174">
        <f>(J33/$F$6)*100</f>
        <v>0</v>
      </c>
    </row>
    <row r="34" spans="4:11" ht="17.25" customHeight="1" x14ac:dyDescent="0.25">
      <c r="D34" s="467"/>
      <c r="E34" s="175" t="s">
        <v>42</v>
      </c>
      <c r="F34" s="171">
        <f t="shared" si="1"/>
        <v>30</v>
      </c>
      <c r="G34" s="172">
        <f t="shared" si="2"/>
        <v>1.0416666666666665</v>
      </c>
      <c r="H34" s="176">
        <v>23</v>
      </c>
      <c r="I34" s="174">
        <f t="shared" si="3"/>
        <v>0.79861111111111105</v>
      </c>
      <c r="J34" s="176">
        <v>7</v>
      </c>
      <c r="K34" s="174">
        <f t="shared" si="4"/>
        <v>0.24305555555555555</v>
      </c>
    </row>
    <row r="35" spans="4:11" ht="17.25" customHeight="1" x14ac:dyDescent="0.25">
      <c r="D35" s="468"/>
      <c r="E35" s="177" t="s">
        <v>43</v>
      </c>
      <c r="F35" s="178">
        <f t="shared" si="1"/>
        <v>485</v>
      </c>
      <c r="G35" s="179">
        <f t="shared" si="2"/>
        <v>16.840277777777779</v>
      </c>
      <c r="H35" s="180">
        <v>357</v>
      </c>
      <c r="I35" s="179">
        <f t="shared" si="3"/>
        <v>12.395833333333334</v>
      </c>
      <c r="J35" s="180">
        <v>128</v>
      </c>
      <c r="K35" s="179">
        <f t="shared" si="4"/>
        <v>4.4444444444444446</v>
      </c>
    </row>
    <row r="36" spans="4:11" ht="15.75" customHeight="1" x14ac:dyDescent="0.25">
      <c r="D36" s="466" t="s">
        <v>44</v>
      </c>
      <c r="E36" s="170" t="s">
        <v>45</v>
      </c>
      <c r="F36" s="171">
        <f t="shared" si="1"/>
        <v>0</v>
      </c>
      <c r="G36" s="172">
        <f t="shared" si="2"/>
        <v>0</v>
      </c>
      <c r="H36" s="173">
        <v>0</v>
      </c>
      <c r="I36" s="174">
        <f t="shared" si="3"/>
        <v>0</v>
      </c>
      <c r="J36" s="176">
        <v>0</v>
      </c>
      <c r="K36" s="174">
        <f t="shared" si="4"/>
        <v>0</v>
      </c>
    </row>
    <row r="37" spans="4:11" ht="18" customHeight="1" x14ac:dyDescent="0.25">
      <c r="D37" s="467"/>
      <c r="E37" s="175" t="s">
        <v>46</v>
      </c>
      <c r="F37" s="171">
        <f t="shared" si="1"/>
        <v>0</v>
      </c>
      <c r="G37" s="172">
        <f t="shared" si="2"/>
        <v>0</v>
      </c>
      <c r="H37" s="173">
        <v>0</v>
      </c>
      <c r="I37" s="174">
        <f t="shared" si="3"/>
        <v>0</v>
      </c>
      <c r="J37" s="176">
        <v>0</v>
      </c>
      <c r="K37" s="174">
        <f t="shared" si="4"/>
        <v>0</v>
      </c>
    </row>
    <row r="38" spans="4:11" ht="15" customHeight="1" x14ac:dyDescent="0.25">
      <c r="D38" s="467"/>
      <c r="E38" s="175" t="s">
        <v>47</v>
      </c>
      <c r="F38" s="171">
        <f t="shared" si="1"/>
        <v>0</v>
      </c>
      <c r="G38" s="172">
        <f t="shared" si="2"/>
        <v>0</v>
      </c>
      <c r="H38" s="176">
        <v>0</v>
      </c>
      <c r="I38" s="174">
        <f t="shared" si="3"/>
        <v>0</v>
      </c>
      <c r="J38" s="176">
        <v>0</v>
      </c>
      <c r="K38" s="174">
        <f t="shared" si="4"/>
        <v>0</v>
      </c>
    </row>
    <row r="39" spans="4:11" ht="18" customHeight="1" x14ac:dyDescent="0.25">
      <c r="D39" s="468"/>
      <c r="E39" s="177" t="s">
        <v>48</v>
      </c>
      <c r="F39" s="178">
        <f t="shared" si="1"/>
        <v>0</v>
      </c>
      <c r="G39" s="179">
        <f t="shared" si="2"/>
        <v>0</v>
      </c>
      <c r="H39" s="180">
        <v>0</v>
      </c>
      <c r="I39" s="179">
        <f t="shared" si="3"/>
        <v>0</v>
      </c>
      <c r="J39" s="180">
        <v>0</v>
      </c>
      <c r="K39" s="179">
        <f t="shared" si="4"/>
        <v>0</v>
      </c>
    </row>
    <row r="40" spans="4:11" ht="16.5" customHeight="1" x14ac:dyDescent="0.25">
      <c r="D40" s="466" t="s">
        <v>49</v>
      </c>
      <c r="E40" s="170" t="s">
        <v>50</v>
      </c>
      <c r="F40" s="171">
        <f t="shared" si="1"/>
        <v>65</v>
      </c>
      <c r="G40" s="172">
        <f t="shared" si="2"/>
        <v>2.2569444444444442</v>
      </c>
      <c r="H40" s="173">
        <v>47</v>
      </c>
      <c r="I40" s="174">
        <f t="shared" si="3"/>
        <v>1.6319444444444446</v>
      </c>
      <c r="J40" s="176">
        <v>18</v>
      </c>
      <c r="K40" s="174">
        <f t="shared" si="4"/>
        <v>0.625</v>
      </c>
    </row>
    <row r="41" spans="4:11" ht="18" customHeight="1" x14ac:dyDescent="0.25">
      <c r="D41" s="467"/>
      <c r="E41" s="175" t="s">
        <v>51</v>
      </c>
      <c r="F41" s="171">
        <f t="shared" si="1"/>
        <v>0</v>
      </c>
      <c r="G41" s="172">
        <f t="shared" si="2"/>
        <v>0</v>
      </c>
      <c r="H41" s="176">
        <v>0</v>
      </c>
      <c r="I41" s="172">
        <f t="shared" si="3"/>
        <v>0</v>
      </c>
      <c r="J41" s="176">
        <v>0</v>
      </c>
      <c r="K41" s="172">
        <f t="shared" si="4"/>
        <v>0</v>
      </c>
    </row>
    <row r="42" spans="4:11" ht="18.75" customHeight="1" x14ac:dyDescent="0.25">
      <c r="D42" s="468"/>
      <c r="E42" s="184" t="s">
        <v>52</v>
      </c>
      <c r="F42" s="178">
        <f t="shared" si="1"/>
        <v>34</v>
      </c>
      <c r="G42" s="179">
        <f t="shared" si="2"/>
        <v>1.1805555555555556</v>
      </c>
      <c r="H42" s="180">
        <v>25</v>
      </c>
      <c r="I42" s="179">
        <f t="shared" si="3"/>
        <v>0.86805555555555558</v>
      </c>
      <c r="J42" s="180">
        <v>9</v>
      </c>
      <c r="K42" s="179">
        <f t="shared" si="4"/>
        <v>0.3125</v>
      </c>
    </row>
    <row r="43" spans="4:11" ht="18.75" customHeight="1" x14ac:dyDescent="0.25">
      <c r="D43" s="466" t="s">
        <v>53</v>
      </c>
      <c r="E43" s="175" t="s">
        <v>54</v>
      </c>
      <c r="F43" s="171">
        <f t="shared" si="1"/>
        <v>0</v>
      </c>
      <c r="G43" s="172">
        <f t="shared" si="2"/>
        <v>0</v>
      </c>
      <c r="H43" s="173">
        <v>0</v>
      </c>
      <c r="I43" s="174">
        <f t="shared" si="3"/>
        <v>0</v>
      </c>
      <c r="J43" s="176">
        <v>0</v>
      </c>
      <c r="K43" s="174">
        <f t="shared" si="4"/>
        <v>0</v>
      </c>
    </row>
    <row r="44" spans="4:11" ht="17.25" customHeight="1" x14ac:dyDescent="0.25">
      <c r="D44" s="467"/>
      <c r="E44" s="175" t="s">
        <v>55</v>
      </c>
      <c r="F44" s="171">
        <f t="shared" si="1"/>
        <v>119</v>
      </c>
      <c r="G44" s="172">
        <f t="shared" si="2"/>
        <v>4.1319444444444446</v>
      </c>
      <c r="H44" s="173">
        <v>75</v>
      </c>
      <c r="I44" s="174">
        <f t="shared" si="3"/>
        <v>2.604166666666667</v>
      </c>
      <c r="J44" s="176">
        <v>44</v>
      </c>
      <c r="K44" s="174">
        <f t="shared" si="4"/>
        <v>1.5277777777777777</v>
      </c>
    </row>
    <row r="45" spans="4:11" ht="16.5" customHeight="1" x14ac:dyDescent="0.25">
      <c r="D45" s="467"/>
      <c r="E45" s="175" t="s">
        <v>56</v>
      </c>
      <c r="F45" s="171">
        <f t="shared" si="1"/>
        <v>0</v>
      </c>
      <c r="G45" s="172">
        <f t="shared" si="2"/>
        <v>0</v>
      </c>
      <c r="H45" s="173">
        <v>0</v>
      </c>
      <c r="I45" s="174">
        <f t="shared" si="3"/>
        <v>0</v>
      </c>
      <c r="J45" s="176">
        <v>0</v>
      </c>
      <c r="K45" s="174">
        <f t="shared" si="4"/>
        <v>0</v>
      </c>
    </row>
    <row r="46" spans="4:11" ht="16.5" customHeight="1" x14ac:dyDescent="0.25">
      <c r="D46" s="468"/>
      <c r="E46" s="177" t="s">
        <v>57</v>
      </c>
      <c r="F46" s="171">
        <f t="shared" si="1"/>
        <v>0</v>
      </c>
      <c r="G46" s="172">
        <f t="shared" si="2"/>
        <v>0</v>
      </c>
      <c r="H46" s="180">
        <v>0</v>
      </c>
      <c r="I46" s="174">
        <f t="shared" si="3"/>
        <v>0</v>
      </c>
      <c r="J46" s="180">
        <v>0</v>
      </c>
      <c r="K46" s="174">
        <f t="shared" si="4"/>
        <v>0</v>
      </c>
    </row>
    <row r="47" spans="4:11" ht="15" customHeight="1" x14ac:dyDescent="0.25">
      <c r="D47" s="461" t="s">
        <v>245</v>
      </c>
      <c r="E47" s="461"/>
      <c r="F47" s="461"/>
      <c r="G47" s="461"/>
      <c r="H47" s="461"/>
      <c r="I47" s="461"/>
      <c r="J47" s="461"/>
      <c r="K47" s="461"/>
    </row>
  </sheetData>
  <mergeCells count="18">
    <mergeCell ref="D47:K47"/>
    <mergeCell ref="D6:E6"/>
    <mergeCell ref="D7:D9"/>
    <mergeCell ref="D10:D15"/>
    <mergeCell ref="D16:D18"/>
    <mergeCell ref="D19:D22"/>
    <mergeCell ref="D23:D27"/>
    <mergeCell ref="D28:D32"/>
    <mergeCell ref="D33:D35"/>
    <mergeCell ref="D36:D39"/>
    <mergeCell ref="D40:D42"/>
    <mergeCell ref="D43:D46"/>
    <mergeCell ref="D1:K2"/>
    <mergeCell ref="D3:E5"/>
    <mergeCell ref="H3:K3"/>
    <mergeCell ref="F4:G4"/>
    <mergeCell ref="H4:I4"/>
    <mergeCell ref="J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40"/>
  <sheetViews>
    <sheetView workbookViewId="0">
      <selection activeCell="I25" sqref="I25:I26"/>
    </sheetView>
  </sheetViews>
  <sheetFormatPr baseColWidth="10" defaultRowHeight="15" x14ac:dyDescent="0.25"/>
  <cols>
    <col min="4" max="4" width="59.5703125" customWidth="1"/>
    <col min="5" max="5" width="16.140625" customWidth="1"/>
    <col min="6" max="6" width="17.7109375" style="93" customWidth="1"/>
  </cols>
  <sheetData>
    <row r="1" spans="4:6" ht="44.25" customHeight="1" thickBot="1" x14ac:dyDescent="0.3">
      <c r="D1" s="424" t="s">
        <v>249</v>
      </c>
      <c r="E1" s="424"/>
      <c r="F1" s="424"/>
    </row>
    <row r="2" spans="4:6" x14ac:dyDescent="0.25">
      <c r="D2" s="186" t="s">
        <v>160</v>
      </c>
      <c r="E2" s="187" t="s">
        <v>6</v>
      </c>
      <c r="F2" s="187" t="s">
        <v>7</v>
      </c>
    </row>
    <row r="3" spans="4:6" ht="15.75" thickBot="1" x14ac:dyDescent="0.3">
      <c r="D3" s="188" t="s">
        <v>65</v>
      </c>
      <c r="E3" s="189">
        <f>SUM(E4:E25)</f>
        <v>623</v>
      </c>
      <c r="F3" s="189">
        <f>SUM(F4:F24)</f>
        <v>100.00000000000001</v>
      </c>
    </row>
    <row r="4" spans="4:6" ht="24.75" customHeight="1" x14ac:dyDescent="0.25">
      <c r="D4" s="190" t="s">
        <v>195</v>
      </c>
      <c r="E4" s="191">
        <v>22</v>
      </c>
      <c r="F4" s="192">
        <f>(E4/$E$3)*100</f>
        <v>3.5313001605136436</v>
      </c>
    </row>
    <row r="5" spans="4:6" ht="24.75" customHeight="1" x14ac:dyDescent="0.25">
      <c r="D5" s="193" t="s">
        <v>196</v>
      </c>
      <c r="E5" s="191">
        <v>0</v>
      </c>
      <c r="F5" s="192">
        <f t="shared" ref="F5:F25" si="0">(E5/$E$3)*100</f>
        <v>0</v>
      </c>
    </row>
    <row r="6" spans="4:6" ht="27" customHeight="1" x14ac:dyDescent="0.25">
      <c r="D6" s="193" t="s">
        <v>197</v>
      </c>
      <c r="E6" s="191">
        <v>8</v>
      </c>
      <c r="F6" s="192">
        <f t="shared" si="0"/>
        <v>1.2841091492776886</v>
      </c>
    </row>
    <row r="7" spans="4:6" ht="23.25" customHeight="1" x14ac:dyDescent="0.25">
      <c r="D7" s="190" t="s">
        <v>165</v>
      </c>
      <c r="E7" s="191">
        <v>2</v>
      </c>
      <c r="F7" s="192">
        <f t="shared" si="0"/>
        <v>0.32102728731942215</v>
      </c>
    </row>
    <row r="8" spans="4:6" ht="36" customHeight="1" x14ac:dyDescent="0.25">
      <c r="D8" s="190" t="s">
        <v>198</v>
      </c>
      <c r="E8" s="191">
        <v>0</v>
      </c>
      <c r="F8" s="192">
        <f t="shared" si="0"/>
        <v>0</v>
      </c>
    </row>
    <row r="9" spans="4:6" ht="23.25" customHeight="1" x14ac:dyDescent="0.25">
      <c r="D9" s="193" t="s">
        <v>167</v>
      </c>
      <c r="E9" s="191">
        <v>15</v>
      </c>
      <c r="F9" s="192">
        <f t="shared" si="0"/>
        <v>2.4077046548956664</v>
      </c>
    </row>
    <row r="10" spans="4:6" ht="36" customHeight="1" x14ac:dyDescent="0.25">
      <c r="D10" s="190" t="s">
        <v>199</v>
      </c>
      <c r="E10" s="194">
        <v>434</v>
      </c>
      <c r="F10" s="192">
        <f t="shared" si="0"/>
        <v>69.662921348314612</v>
      </c>
    </row>
    <row r="11" spans="4:6" ht="25.5" customHeight="1" x14ac:dyDescent="0.25">
      <c r="D11" s="193" t="s">
        <v>250</v>
      </c>
      <c r="E11" s="74">
        <v>7</v>
      </c>
      <c r="F11" s="192">
        <f t="shared" si="0"/>
        <v>1.1235955056179776</v>
      </c>
    </row>
    <row r="12" spans="4:6" ht="28.5" customHeight="1" x14ac:dyDescent="0.25">
      <c r="D12" s="190" t="s">
        <v>201</v>
      </c>
      <c r="E12" s="74">
        <v>26</v>
      </c>
      <c r="F12" s="192">
        <f t="shared" si="0"/>
        <v>4.173354735152488</v>
      </c>
    </row>
    <row r="13" spans="4:6" ht="28.5" customHeight="1" x14ac:dyDescent="0.25">
      <c r="D13" s="193" t="s">
        <v>251</v>
      </c>
      <c r="E13" s="74">
        <v>0</v>
      </c>
      <c r="F13" s="192">
        <f t="shared" si="0"/>
        <v>0</v>
      </c>
    </row>
    <row r="14" spans="4:6" ht="27" customHeight="1" x14ac:dyDescent="0.25">
      <c r="D14" s="190" t="s">
        <v>203</v>
      </c>
      <c r="E14" s="74">
        <v>18</v>
      </c>
      <c r="F14" s="192">
        <f t="shared" si="0"/>
        <v>2.8892455858747992</v>
      </c>
    </row>
    <row r="15" spans="4:6" ht="27" customHeight="1" x14ac:dyDescent="0.25">
      <c r="D15" s="193" t="s">
        <v>204</v>
      </c>
      <c r="E15" s="74">
        <v>3</v>
      </c>
      <c r="F15" s="192">
        <f t="shared" si="0"/>
        <v>0.4815409309791332</v>
      </c>
    </row>
    <row r="16" spans="4:6" ht="24" customHeight="1" x14ac:dyDescent="0.25">
      <c r="D16" s="193" t="s">
        <v>205</v>
      </c>
      <c r="E16" s="194">
        <v>0</v>
      </c>
      <c r="F16" s="192">
        <f t="shared" si="0"/>
        <v>0</v>
      </c>
    </row>
    <row r="17" spans="4:6" ht="27" customHeight="1" x14ac:dyDescent="0.25">
      <c r="D17" s="190" t="s">
        <v>206</v>
      </c>
      <c r="E17" s="194">
        <v>0</v>
      </c>
      <c r="F17" s="192">
        <f t="shared" si="0"/>
        <v>0</v>
      </c>
    </row>
    <row r="18" spans="4:6" ht="33" customHeight="1" x14ac:dyDescent="0.25">
      <c r="D18" s="190" t="s">
        <v>207</v>
      </c>
      <c r="E18" s="74">
        <v>0</v>
      </c>
      <c r="F18" s="192">
        <f t="shared" si="0"/>
        <v>0</v>
      </c>
    </row>
    <row r="19" spans="4:6" ht="24" customHeight="1" x14ac:dyDescent="0.25">
      <c r="D19" s="193" t="s">
        <v>208</v>
      </c>
      <c r="E19" s="194">
        <v>1</v>
      </c>
      <c r="F19" s="192">
        <f t="shared" si="0"/>
        <v>0.16051364365971107</v>
      </c>
    </row>
    <row r="20" spans="4:6" ht="28.5" customHeight="1" x14ac:dyDescent="0.25">
      <c r="D20" s="190" t="s">
        <v>209</v>
      </c>
      <c r="E20" s="194">
        <v>51</v>
      </c>
      <c r="F20" s="192">
        <f t="shared" si="0"/>
        <v>8.1861958266452657</v>
      </c>
    </row>
    <row r="21" spans="4:6" ht="24.75" customHeight="1" x14ac:dyDescent="0.25">
      <c r="D21" s="190" t="s">
        <v>210</v>
      </c>
      <c r="E21" s="194">
        <v>11</v>
      </c>
      <c r="F21" s="192">
        <f t="shared" si="0"/>
        <v>1.7656500802568218</v>
      </c>
    </row>
    <row r="22" spans="4:6" ht="27.75" customHeight="1" x14ac:dyDescent="0.25">
      <c r="D22" s="190" t="s">
        <v>211</v>
      </c>
      <c r="E22" s="194">
        <v>4</v>
      </c>
      <c r="F22" s="192">
        <f t="shared" si="0"/>
        <v>0.6420545746388443</v>
      </c>
    </row>
    <row r="23" spans="4:6" ht="33" customHeight="1" x14ac:dyDescent="0.25">
      <c r="D23" s="190" t="s">
        <v>212</v>
      </c>
      <c r="E23" s="194">
        <v>21</v>
      </c>
      <c r="F23" s="192">
        <f t="shared" si="0"/>
        <v>3.3707865168539324</v>
      </c>
    </row>
    <row r="24" spans="4:6" ht="25.5" customHeight="1" x14ac:dyDescent="0.25">
      <c r="D24" s="193" t="s">
        <v>213</v>
      </c>
      <c r="E24" s="194">
        <v>0</v>
      </c>
      <c r="F24" s="192">
        <f t="shared" si="0"/>
        <v>0</v>
      </c>
    </row>
    <row r="25" spans="4:6" ht="26.25" customHeight="1" x14ac:dyDescent="0.25">
      <c r="D25" s="195" t="s">
        <v>252</v>
      </c>
      <c r="E25" s="196">
        <v>0</v>
      </c>
      <c r="F25" s="197">
        <f t="shared" si="0"/>
        <v>0</v>
      </c>
    </row>
    <row r="26" spans="4:6" ht="13.5" customHeight="1" x14ac:dyDescent="0.25">
      <c r="D26" s="469" t="s">
        <v>253</v>
      </c>
      <c r="E26" s="470"/>
      <c r="F26" s="470"/>
    </row>
    <row r="27" spans="4:6" x14ac:dyDescent="0.25">
      <c r="D27" s="8"/>
      <c r="E27" s="198"/>
      <c r="F27" s="11"/>
    </row>
    <row r="28" spans="4:6" x14ac:dyDescent="0.25">
      <c r="D28" s="8"/>
      <c r="E28" s="198"/>
      <c r="F28" s="11"/>
    </row>
    <row r="29" spans="4:6" x14ac:dyDescent="0.25">
      <c r="D29" s="8"/>
      <c r="E29" s="198"/>
      <c r="F29" s="11"/>
    </row>
    <row r="30" spans="4:6" x14ac:dyDescent="0.25">
      <c r="D30" s="8"/>
      <c r="E30" s="198"/>
      <c r="F30" s="11"/>
    </row>
    <row r="31" spans="4:6" x14ac:dyDescent="0.25">
      <c r="D31" s="8"/>
      <c r="E31" s="198"/>
      <c r="F31" s="11"/>
    </row>
    <row r="32" spans="4:6" x14ac:dyDescent="0.25">
      <c r="D32" s="8"/>
      <c r="E32" s="198"/>
      <c r="F32" s="11"/>
    </row>
    <row r="33" spans="4:6" x14ac:dyDescent="0.25">
      <c r="D33" s="8"/>
      <c r="E33" s="198"/>
      <c r="F33" s="11"/>
    </row>
    <row r="34" spans="4:6" x14ac:dyDescent="0.25">
      <c r="D34" s="8"/>
      <c r="E34" s="198"/>
      <c r="F34" s="11"/>
    </row>
    <row r="35" spans="4:6" x14ac:dyDescent="0.25">
      <c r="D35" s="37"/>
      <c r="E35" s="198"/>
      <c r="F35" s="11"/>
    </row>
    <row r="36" spans="4:6" x14ac:dyDescent="0.25">
      <c r="D36" s="8"/>
      <c r="E36" s="198"/>
      <c r="F36" s="11"/>
    </row>
    <row r="37" spans="4:6" x14ac:dyDescent="0.25">
      <c r="D37" s="8"/>
      <c r="E37" s="198"/>
      <c r="F37" s="11"/>
    </row>
    <row r="38" spans="4:6" x14ac:dyDescent="0.25">
      <c r="D38" s="8"/>
      <c r="E38" s="198"/>
      <c r="F38" s="11"/>
    </row>
    <row r="39" spans="4:6" x14ac:dyDescent="0.25">
      <c r="D39" s="8"/>
      <c r="E39" s="198"/>
      <c r="F39" s="11"/>
    </row>
    <row r="40" spans="4:6" x14ac:dyDescent="0.25">
      <c r="D40" s="471"/>
      <c r="E40" s="471"/>
      <c r="F40" s="471"/>
    </row>
  </sheetData>
  <mergeCells count="3">
    <mergeCell ref="D1:F1"/>
    <mergeCell ref="D26:F26"/>
    <mergeCell ref="D40:F4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5"/>
  <sheetViews>
    <sheetView topLeftCell="A4" workbookViewId="0">
      <selection activeCell="E14" sqref="E14"/>
    </sheetView>
  </sheetViews>
  <sheetFormatPr baseColWidth="10" defaultColWidth="43.85546875" defaultRowHeight="15" x14ac:dyDescent="0.25"/>
  <cols>
    <col min="3" max="3" width="41.85546875" customWidth="1"/>
    <col min="4" max="4" width="37" customWidth="1"/>
  </cols>
  <sheetData>
    <row r="5" spans="2:5" ht="24.75" customHeight="1" thickBot="1" x14ac:dyDescent="0.3">
      <c r="B5" s="424" t="s">
        <v>254</v>
      </c>
      <c r="C5" s="424"/>
      <c r="D5" s="424"/>
      <c r="E5" s="26"/>
    </row>
    <row r="6" spans="2:5" x14ac:dyDescent="0.25">
      <c r="B6" s="472"/>
      <c r="C6" s="474" t="s">
        <v>194</v>
      </c>
      <c r="D6" s="474"/>
      <c r="E6" s="26"/>
    </row>
    <row r="7" spans="2:5" x14ac:dyDescent="0.25">
      <c r="B7" s="473"/>
      <c r="C7" s="199" t="s">
        <v>255</v>
      </c>
      <c r="D7" s="200" t="s">
        <v>7</v>
      </c>
      <c r="E7" s="26"/>
    </row>
    <row r="8" spans="2:5" ht="15.75" thickBot="1" x14ac:dyDescent="0.3">
      <c r="B8" s="201" t="s">
        <v>65</v>
      </c>
      <c r="C8" s="202">
        <f t="shared" ref="C8:D8" si="0">SUM(C9:C14)</f>
        <v>623</v>
      </c>
      <c r="D8" s="203">
        <f t="shared" si="0"/>
        <v>100</v>
      </c>
      <c r="E8" s="26"/>
    </row>
    <row r="9" spans="2:5" ht="72.75" customHeight="1" x14ac:dyDescent="0.25">
      <c r="B9" s="204" t="s">
        <v>256</v>
      </c>
      <c r="C9" s="205">
        <v>253</v>
      </c>
      <c r="D9" s="206">
        <f t="shared" ref="D9:D14" si="1">(C9/$C$8)*100</f>
        <v>40.609951845906899</v>
      </c>
    </row>
    <row r="10" spans="2:5" ht="52.5" customHeight="1" x14ac:dyDescent="0.25">
      <c r="B10" s="207" t="s">
        <v>257</v>
      </c>
      <c r="C10" s="205">
        <v>109</v>
      </c>
      <c r="D10" s="206">
        <f t="shared" si="1"/>
        <v>17.495987158908509</v>
      </c>
    </row>
    <row r="11" spans="2:5" ht="45" customHeight="1" x14ac:dyDescent="0.25">
      <c r="B11" s="207" t="s">
        <v>258</v>
      </c>
      <c r="C11" s="208">
        <v>80</v>
      </c>
      <c r="D11" s="206">
        <f t="shared" si="1"/>
        <v>12.841091492776885</v>
      </c>
    </row>
    <row r="12" spans="2:5" ht="59.25" customHeight="1" x14ac:dyDescent="0.25">
      <c r="B12" s="207" t="s">
        <v>259</v>
      </c>
      <c r="C12" s="209">
        <v>0</v>
      </c>
      <c r="D12" s="206">
        <f t="shared" si="1"/>
        <v>0</v>
      </c>
    </row>
    <row r="13" spans="2:5" ht="53.25" customHeight="1" x14ac:dyDescent="0.25">
      <c r="B13" s="207" t="s">
        <v>260</v>
      </c>
      <c r="C13" s="209">
        <v>0</v>
      </c>
      <c r="D13" s="206">
        <f t="shared" si="1"/>
        <v>0</v>
      </c>
    </row>
    <row r="14" spans="2:5" ht="60.75" customHeight="1" x14ac:dyDescent="0.25">
      <c r="B14" s="210" t="s">
        <v>261</v>
      </c>
      <c r="C14" s="211">
        <v>181</v>
      </c>
      <c r="D14" s="212">
        <f t="shared" si="1"/>
        <v>29.052969502407706</v>
      </c>
    </row>
    <row r="15" spans="2:5" x14ac:dyDescent="0.25">
      <c r="B15" s="475" t="s">
        <v>262</v>
      </c>
      <c r="C15" s="475"/>
      <c r="D15" s="475"/>
    </row>
  </sheetData>
  <mergeCells count="4">
    <mergeCell ref="B5:D5"/>
    <mergeCell ref="B6:B7"/>
    <mergeCell ref="C6:D6"/>
    <mergeCell ref="B15:D1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"/>
  <sheetViews>
    <sheetView workbookViewId="0">
      <selection activeCell="R32" sqref="R32"/>
    </sheetView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19"/>
  <sheetViews>
    <sheetView workbookViewId="0">
      <selection activeCell="H11" sqref="H11"/>
    </sheetView>
  </sheetViews>
  <sheetFormatPr baseColWidth="10" defaultRowHeight="15" x14ac:dyDescent="0.25"/>
  <cols>
    <col min="4" max="4" width="57.7109375" customWidth="1"/>
    <col min="5" max="5" width="27.5703125" style="93" customWidth="1"/>
  </cols>
  <sheetData>
    <row r="2" spans="4:5" ht="15.75" x14ac:dyDescent="0.25">
      <c r="D2" s="213"/>
    </row>
    <row r="3" spans="4:5" ht="40.5" customHeight="1" thickBot="1" x14ac:dyDescent="0.3">
      <c r="D3" s="476" t="s">
        <v>263</v>
      </c>
      <c r="E3" s="476"/>
    </row>
    <row r="4" spans="4:5" x14ac:dyDescent="0.25">
      <c r="D4" s="477" t="s">
        <v>264</v>
      </c>
      <c r="E4" s="479" t="s">
        <v>194</v>
      </c>
    </row>
    <row r="5" spans="4:5" ht="15.75" thickBot="1" x14ac:dyDescent="0.3">
      <c r="D5" s="478"/>
      <c r="E5" s="480"/>
    </row>
    <row r="6" spans="4:5" ht="36" customHeight="1" x14ac:dyDescent="0.25">
      <c r="D6" s="207" t="s">
        <v>265</v>
      </c>
      <c r="E6" s="214">
        <v>761</v>
      </c>
    </row>
    <row r="7" spans="4:5" ht="42.75" customHeight="1" x14ac:dyDescent="0.25">
      <c r="D7" s="207" t="s">
        <v>266</v>
      </c>
      <c r="E7" s="214">
        <v>522</v>
      </c>
    </row>
    <row r="8" spans="4:5" ht="39" customHeight="1" x14ac:dyDescent="0.25">
      <c r="D8" s="207" t="s">
        <v>267</v>
      </c>
      <c r="E8" s="215">
        <v>9273</v>
      </c>
    </row>
    <row r="9" spans="4:5" ht="42" customHeight="1" x14ac:dyDescent="0.25">
      <c r="D9" s="216" t="s">
        <v>268</v>
      </c>
      <c r="E9" s="217">
        <v>291</v>
      </c>
    </row>
    <row r="10" spans="4:5" ht="39.75" customHeight="1" x14ac:dyDescent="0.25">
      <c r="D10" s="216" t="s">
        <v>269</v>
      </c>
      <c r="E10" s="217">
        <v>172</v>
      </c>
    </row>
    <row r="11" spans="4:5" ht="40.5" customHeight="1" x14ac:dyDescent="0.25">
      <c r="D11" s="216" t="s">
        <v>270</v>
      </c>
      <c r="E11" s="217">
        <v>102</v>
      </c>
    </row>
    <row r="12" spans="4:5" ht="35.25" customHeight="1" x14ac:dyDescent="0.25">
      <c r="D12" s="216" t="s">
        <v>271</v>
      </c>
      <c r="E12" s="217">
        <v>1</v>
      </c>
    </row>
    <row r="13" spans="4:5" ht="38.25" customHeight="1" x14ac:dyDescent="0.25">
      <c r="D13" s="216" t="s">
        <v>272</v>
      </c>
      <c r="E13" s="217">
        <v>2</v>
      </c>
    </row>
    <row r="14" spans="4:5" ht="38.25" customHeight="1" x14ac:dyDescent="0.25">
      <c r="D14" s="216" t="s">
        <v>273</v>
      </c>
      <c r="E14" s="217">
        <v>0</v>
      </c>
    </row>
    <row r="15" spans="4:5" ht="30" customHeight="1" x14ac:dyDescent="0.25">
      <c r="D15" s="216" t="s">
        <v>274</v>
      </c>
      <c r="E15" s="215">
        <v>782</v>
      </c>
    </row>
    <row r="16" spans="4:5" ht="31.5" customHeight="1" x14ac:dyDescent="0.25">
      <c r="D16" s="207" t="s">
        <v>275</v>
      </c>
      <c r="E16" s="218">
        <v>85</v>
      </c>
    </row>
    <row r="17" spans="4:5" ht="32.25" customHeight="1" x14ac:dyDescent="0.25">
      <c r="D17" s="207" t="s">
        <v>276</v>
      </c>
      <c r="E17" s="218">
        <v>0</v>
      </c>
    </row>
    <row r="18" spans="4:5" ht="15.75" thickBot="1" x14ac:dyDescent="0.3">
      <c r="D18" s="219" t="s">
        <v>277</v>
      </c>
      <c r="E18" s="220">
        <v>1807</v>
      </c>
    </row>
    <row r="19" spans="4:5" x14ac:dyDescent="0.25">
      <c r="D19" s="221" t="s">
        <v>278</v>
      </c>
      <c r="E19" s="222"/>
    </row>
  </sheetData>
  <mergeCells count="3">
    <mergeCell ref="D3:E3"/>
    <mergeCell ref="D4:D5"/>
    <mergeCell ref="E4:E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G46"/>
  <sheetViews>
    <sheetView workbookViewId="0">
      <selection activeCell="K24" sqref="K24"/>
    </sheetView>
  </sheetViews>
  <sheetFormatPr baseColWidth="10" defaultRowHeight="15" x14ac:dyDescent="0.25"/>
  <cols>
    <col min="4" max="4" width="23.42578125" customWidth="1"/>
    <col min="5" max="5" width="30.7109375" customWidth="1"/>
    <col min="6" max="6" width="18.7109375" customWidth="1"/>
    <col min="7" max="7" width="22.7109375" style="93" customWidth="1"/>
  </cols>
  <sheetData>
    <row r="2" spans="4:7" ht="35.25" customHeight="1" thickBot="1" x14ac:dyDescent="0.3">
      <c r="D2" s="483" t="s">
        <v>279</v>
      </c>
      <c r="E2" s="483"/>
      <c r="F2" s="483"/>
      <c r="G2" s="483"/>
    </row>
    <row r="3" spans="4:7" x14ac:dyDescent="0.25">
      <c r="D3" s="484" t="s">
        <v>179</v>
      </c>
      <c r="E3" s="484" t="s">
        <v>2</v>
      </c>
      <c r="F3" s="486" t="s">
        <v>280</v>
      </c>
      <c r="G3" s="486"/>
    </row>
    <row r="4" spans="4:7" ht="15.75" thickBot="1" x14ac:dyDescent="0.3">
      <c r="D4" s="485"/>
      <c r="E4" s="485"/>
      <c r="F4" s="223" t="s">
        <v>6</v>
      </c>
      <c r="G4" s="223" t="s">
        <v>7</v>
      </c>
    </row>
    <row r="5" spans="4:7" ht="15.75" thickBot="1" x14ac:dyDescent="0.3">
      <c r="D5" s="487" t="s">
        <v>65</v>
      </c>
      <c r="E5" s="487"/>
      <c r="F5" s="224">
        <f t="shared" ref="F5:G5" si="0">SUM(F6:F45)</f>
        <v>1283</v>
      </c>
      <c r="G5" s="225">
        <f t="shared" si="0"/>
        <v>100</v>
      </c>
    </row>
    <row r="6" spans="4:7" ht="17.25" customHeight="1" x14ac:dyDescent="0.25">
      <c r="D6" s="481" t="s">
        <v>9</v>
      </c>
      <c r="E6" s="226" t="s">
        <v>281</v>
      </c>
      <c r="F6" s="228">
        <v>987</v>
      </c>
      <c r="G6" s="233">
        <f>(F6/$F$5)*100</f>
        <v>76.929072486360099</v>
      </c>
    </row>
    <row r="7" spans="4:7" ht="15" customHeight="1" x14ac:dyDescent="0.25">
      <c r="D7" s="481"/>
      <c r="E7" s="227" t="s">
        <v>282</v>
      </c>
      <c r="F7" s="228">
        <v>2</v>
      </c>
      <c r="G7" s="233">
        <f t="shared" ref="G7:G45" si="1">(F7/$F$5)*100</f>
        <v>0.1558846453624318</v>
      </c>
    </row>
    <row r="8" spans="4:7" ht="18.75" customHeight="1" thickBot="1" x14ac:dyDescent="0.3">
      <c r="D8" s="482"/>
      <c r="E8" s="229" t="s">
        <v>12</v>
      </c>
      <c r="F8" s="230">
        <v>107</v>
      </c>
      <c r="G8" s="234">
        <f t="shared" si="1"/>
        <v>8.339828526890102</v>
      </c>
    </row>
    <row r="9" spans="4:7" ht="15.75" customHeight="1" x14ac:dyDescent="0.25">
      <c r="D9" s="488" t="s">
        <v>13</v>
      </c>
      <c r="E9" s="235" t="s">
        <v>14</v>
      </c>
      <c r="F9" s="232">
        <v>0</v>
      </c>
      <c r="G9" s="233">
        <f t="shared" si="1"/>
        <v>0</v>
      </c>
    </row>
    <row r="10" spans="4:7" ht="17.25" customHeight="1" x14ac:dyDescent="0.25">
      <c r="D10" s="481"/>
      <c r="E10" s="227" t="s">
        <v>283</v>
      </c>
      <c r="F10" s="228">
        <v>13</v>
      </c>
      <c r="G10" s="233">
        <f t="shared" si="1"/>
        <v>1.0132501948558068</v>
      </c>
    </row>
    <row r="11" spans="4:7" ht="15.75" customHeight="1" x14ac:dyDescent="0.25">
      <c r="D11" s="481"/>
      <c r="E11" s="227" t="s">
        <v>18</v>
      </c>
      <c r="F11" s="228">
        <v>0</v>
      </c>
      <c r="G11" s="233">
        <f t="shared" si="1"/>
        <v>0</v>
      </c>
    </row>
    <row r="12" spans="4:7" x14ac:dyDescent="0.25">
      <c r="D12" s="481"/>
      <c r="E12" s="227" t="s">
        <v>16</v>
      </c>
      <c r="F12" s="228">
        <v>0</v>
      </c>
      <c r="G12" s="233">
        <f t="shared" si="1"/>
        <v>0</v>
      </c>
    </row>
    <row r="13" spans="4:7" ht="15.75" customHeight="1" x14ac:dyDescent="0.25">
      <c r="D13" s="481"/>
      <c r="E13" s="227" t="s">
        <v>17</v>
      </c>
      <c r="F13" s="228">
        <v>0</v>
      </c>
      <c r="G13" s="233">
        <f t="shared" si="1"/>
        <v>0</v>
      </c>
    </row>
    <row r="14" spans="4:7" ht="17.25" customHeight="1" thickBot="1" x14ac:dyDescent="0.3">
      <c r="D14" s="482"/>
      <c r="E14" s="229" t="s">
        <v>19</v>
      </c>
      <c r="F14" s="230">
        <v>0</v>
      </c>
      <c r="G14" s="234">
        <f t="shared" si="1"/>
        <v>0</v>
      </c>
    </row>
    <row r="15" spans="4:7" x14ac:dyDescent="0.25">
      <c r="D15" s="488" t="s">
        <v>20</v>
      </c>
      <c r="E15" s="235" t="s">
        <v>21</v>
      </c>
      <c r="F15" s="232">
        <v>0</v>
      </c>
      <c r="G15" s="233">
        <f t="shared" si="1"/>
        <v>0</v>
      </c>
    </row>
    <row r="16" spans="4:7" ht="16.5" customHeight="1" x14ac:dyDescent="0.25">
      <c r="D16" s="481"/>
      <c r="E16" s="227" t="s">
        <v>22</v>
      </c>
      <c r="F16" s="228">
        <v>5</v>
      </c>
      <c r="G16" s="233">
        <f t="shared" si="1"/>
        <v>0.38971161340607952</v>
      </c>
    </row>
    <row r="17" spans="4:7" ht="15.75" thickBot="1" x14ac:dyDescent="0.3">
      <c r="D17" s="482"/>
      <c r="E17" s="229" t="s">
        <v>23</v>
      </c>
      <c r="F17" s="230">
        <v>0</v>
      </c>
      <c r="G17" s="234">
        <f t="shared" si="1"/>
        <v>0</v>
      </c>
    </row>
    <row r="18" spans="4:7" x14ac:dyDescent="0.25">
      <c r="D18" s="488" t="s">
        <v>24</v>
      </c>
      <c r="E18" s="235" t="s">
        <v>25</v>
      </c>
      <c r="F18" s="232">
        <v>0</v>
      </c>
      <c r="G18" s="233">
        <f t="shared" si="1"/>
        <v>0</v>
      </c>
    </row>
    <row r="19" spans="4:7" x14ac:dyDescent="0.25">
      <c r="D19" s="481"/>
      <c r="E19" s="227" t="s">
        <v>155</v>
      </c>
      <c r="F19" s="228">
        <v>0</v>
      </c>
      <c r="G19" s="233">
        <f t="shared" si="1"/>
        <v>0</v>
      </c>
    </row>
    <row r="20" spans="4:7" x14ac:dyDescent="0.25">
      <c r="D20" s="481"/>
      <c r="E20" s="227" t="s">
        <v>156</v>
      </c>
      <c r="F20" s="228">
        <v>0</v>
      </c>
      <c r="G20" s="233">
        <f t="shared" si="1"/>
        <v>0</v>
      </c>
    </row>
    <row r="21" spans="4:7" ht="15.75" thickBot="1" x14ac:dyDescent="0.3">
      <c r="D21" s="482"/>
      <c r="E21" s="229" t="s">
        <v>27</v>
      </c>
      <c r="F21" s="230">
        <v>2</v>
      </c>
      <c r="G21" s="234">
        <f t="shared" si="1"/>
        <v>0.1558846453624318</v>
      </c>
    </row>
    <row r="22" spans="4:7" ht="16.5" customHeight="1" x14ac:dyDescent="0.25">
      <c r="D22" s="488" t="s">
        <v>28</v>
      </c>
      <c r="E22" s="235" t="s">
        <v>29</v>
      </c>
      <c r="F22" s="232">
        <v>0</v>
      </c>
      <c r="G22" s="233">
        <f t="shared" si="1"/>
        <v>0</v>
      </c>
    </row>
    <row r="23" spans="4:7" ht="15.75" customHeight="1" x14ac:dyDescent="0.25">
      <c r="D23" s="481"/>
      <c r="E23" s="227" t="s">
        <v>30</v>
      </c>
      <c r="F23" s="228">
        <v>0</v>
      </c>
      <c r="G23" s="233">
        <f t="shared" si="1"/>
        <v>0</v>
      </c>
    </row>
    <row r="24" spans="4:7" ht="15.75" customHeight="1" x14ac:dyDescent="0.25">
      <c r="D24" s="481"/>
      <c r="E24" s="227" t="s">
        <v>31</v>
      </c>
      <c r="F24" s="228">
        <v>0</v>
      </c>
      <c r="G24" s="233">
        <f t="shared" si="1"/>
        <v>0</v>
      </c>
    </row>
    <row r="25" spans="4:7" ht="16.5" customHeight="1" x14ac:dyDescent="0.25">
      <c r="D25" s="481"/>
      <c r="E25" s="227" t="s">
        <v>32</v>
      </c>
      <c r="F25" s="228">
        <v>0</v>
      </c>
      <c r="G25" s="233">
        <f t="shared" si="1"/>
        <v>0</v>
      </c>
    </row>
    <row r="26" spans="4:7" ht="15.75" thickBot="1" x14ac:dyDescent="0.3">
      <c r="D26" s="482"/>
      <c r="E26" s="229" t="s">
        <v>33</v>
      </c>
      <c r="F26" s="230">
        <v>0</v>
      </c>
      <c r="G26" s="234">
        <f t="shared" si="1"/>
        <v>0</v>
      </c>
    </row>
    <row r="27" spans="4:7" x14ac:dyDescent="0.25">
      <c r="D27" s="488" t="s">
        <v>34</v>
      </c>
      <c r="E27" s="235" t="s">
        <v>35</v>
      </c>
      <c r="F27" s="232">
        <v>0</v>
      </c>
      <c r="G27" s="233">
        <f t="shared" si="1"/>
        <v>0</v>
      </c>
    </row>
    <row r="28" spans="4:7" ht="15.75" customHeight="1" x14ac:dyDescent="0.25">
      <c r="D28" s="481"/>
      <c r="E28" s="227" t="s">
        <v>36</v>
      </c>
      <c r="F28" s="228">
        <v>30</v>
      </c>
      <c r="G28" s="233">
        <f t="shared" si="1"/>
        <v>2.3382696804364769</v>
      </c>
    </row>
    <row r="29" spans="4:7" ht="16.5" customHeight="1" x14ac:dyDescent="0.25">
      <c r="D29" s="481"/>
      <c r="E29" s="227" t="s">
        <v>284</v>
      </c>
      <c r="F29" s="228">
        <v>0</v>
      </c>
      <c r="G29" s="233">
        <f t="shared" si="1"/>
        <v>0</v>
      </c>
    </row>
    <row r="30" spans="4:7" x14ac:dyDescent="0.25">
      <c r="D30" s="481"/>
      <c r="E30" s="227" t="s">
        <v>38</v>
      </c>
      <c r="F30" s="228">
        <v>2</v>
      </c>
      <c r="G30" s="233">
        <f t="shared" si="1"/>
        <v>0.1558846453624318</v>
      </c>
    </row>
    <row r="31" spans="4:7" ht="15.75" thickBot="1" x14ac:dyDescent="0.3">
      <c r="D31" s="482"/>
      <c r="E31" s="229" t="s">
        <v>285</v>
      </c>
      <c r="F31" s="230">
        <v>0</v>
      </c>
      <c r="G31" s="234">
        <f t="shared" si="1"/>
        <v>0</v>
      </c>
    </row>
    <row r="32" spans="4:7" ht="19.5" customHeight="1" x14ac:dyDescent="0.25">
      <c r="D32" s="488" t="s">
        <v>40</v>
      </c>
      <c r="E32" s="235" t="s">
        <v>41</v>
      </c>
      <c r="F32" s="232">
        <v>1</v>
      </c>
      <c r="G32" s="233">
        <f t="shared" si="1"/>
        <v>7.7942322681215898E-2</v>
      </c>
    </row>
    <row r="33" spans="4:7" ht="15.75" customHeight="1" x14ac:dyDescent="0.25">
      <c r="D33" s="481"/>
      <c r="E33" s="227" t="s">
        <v>42</v>
      </c>
      <c r="F33" s="228">
        <v>0</v>
      </c>
      <c r="G33" s="233">
        <f t="shared" si="1"/>
        <v>0</v>
      </c>
    </row>
    <row r="34" spans="4:7" ht="15.75" thickBot="1" x14ac:dyDescent="0.3">
      <c r="D34" s="482"/>
      <c r="E34" s="229" t="s">
        <v>43</v>
      </c>
      <c r="F34" s="230">
        <v>131</v>
      </c>
      <c r="G34" s="234">
        <f t="shared" si="1"/>
        <v>10.210444271239282</v>
      </c>
    </row>
    <row r="35" spans="4:7" ht="17.25" customHeight="1" x14ac:dyDescent="0.25">
      <c r="D35" s="488" t="s">
        <v>44</v>
      </c>
      <c r="E35" s="235" t="s">
        <v>45</v>
      </c>
      <c r="F35" s="232">
        <v>2</v>
      </c>
      <c r="G35" s="233">
        <f t="shared" si="1"/>
        <v>0.1558846453624318</v>
      </c>
    </row>
    <row r="36" spans="4:7" ht="15.75" customHeight="1" x14ac:dyDescent="0.25">
      <c r="D36" s="481"/>
      <c r="E36" s="227" t="s">
        <v>46</v>
      </c>
      <c r="F36" s="228">
        <v>0</v>
      </c>
      <c r="G36" s="233">
        <f t="shared" si="1"/>
        <v>0</v>
      </c>
    </row>
    <row r="37" spans="4:7" ht="15.75" customHeight="1" x14ac:dyDescent="0.25">
      <c r="D37" s="481"/>
      <c r="E37" s="227" t="s">
        <v>47</v>
      </c>
      <c r="F37" s="228">
        <v>0</v>
      </c>
      <c r="G37" s="233">
        <f t="shared" si="1"/>
        <v>0</v>
      </c>
    </row>
    <row r="38" spans="4:7" ht="18.75" customHeight="1" thickBot="1" x14ac:dyDescent="0.3">
      <c r="D38" s="482"/>
      <c r="E38" s="229" t="s">
        <v>48</v>
      </c>
      <c r="F38" s="230">
        <v>0</v>
      </c>
      <c r="G38" s="234">
        <f t="shared" si="1"/>
        <v>0</v>
      </c>
    </row>
    <row r="39" spans="4:7" x14ac:dyDescent="0.25">
      <c r="D39" s="488" t="s">
        <v>49</v>
      </c>
      <c r="E39" s="235" t="s">
        <v>50</v>
      </c>
      <c r="F39" s="232">
        <v>0</v>
      </c>
      <c r="G39" s="233">
        <f t="shared" si="1"/>
        <v>0</v>
      </c>
    </row>
    <row r="40" spans="4:7" ht="17.25" customHeight="1" x14ac:dyDescent="0.25">
      <c r="D40" s="481"/>
      <c r="E40" s="227" t="s">
        <v>51</v>
      </c>
      <c r="F40" s="228">
        <v>0</v>
      </c>
      <c r="G40" s="233">
        <f t="shared" si="1"/>
        <v>0</v>
      </c>
    </row>
    <row r="41" spans="4:7" ht="18.75" customHeight="1" thickBot="1" x14ac:dyDescent="0.3">
      <c r="D41" s="482"/>
      <c r="E41" s="229" t="s">
        <v>286</v>
      </c>
      <c r="F41" s="230">
        <v>1</v>
      </c>
      <c r="G41" s="234">
        <f t="shared" si="1"/>
        <v>7.7942322681215898E-2</v>
      </c>
    </row>
    <row r="42" spans="4:7" ht="17.25" customHeight="1" x14ac:dyDescent="0.25">
      <c r="D42" s="488" t="s">
        <v>53</v>
      </c>
      <c r="E42" s="235" t="s">
        <v>54</v>
      </c>
      <c r="F42" s="232">
        <v>0</v>
      </c>
      <c r="G42" s="233">
        <f t="shared" si="1"/>
        <v>0</v>
      </c>
    </row>
    <row r="43" spans="4:7" ht="17.25" customHeight="1" x14ac:dyDescent="0.25">
      <c r="D43" s="481"/>
      <c r="E43" s="227" t="s">
        <v>55</v>
      </c>
      <c r="F43" s="228">
        <v>0</v>
      </c>
      <c r="G43" s="233">
        <f t="shared" si="1"/>
        <v>0</v>
      </c>
    </row>
    <row r="44" spans="4:7" ht="18" customHeight="1" x14ac:dyDescent="0.25">
      <c r="D44" s="481"/>
      <c r="E44" s="227" t="s">
        <v>56</v>
      </c>
      <c r="F44" s="228">
        <v>0</v>
      </c>
      <c r="G44" s="233">
        <f t="shared" si="1"/>
        <v>0</v>
      </c>
    </row>
    <row r="45" spans="4:7" ht="17.25" customHeight="1" thickBot="1" x14ac:dyDescent="0.3">
      <c r="D45" s="482"/>
      <c r="E45" s="229" t="s">
        <v>57</v>
      </c>
      <c r="F45" s="230">
        <v>0</v>
      </c>
      <c r="G45" s="234">
        <f t="shared" si="1"/>
        <v>0</v>
      </c>
    </row>
    <row r="46" spans="4:7" x14ac:dyDescent="0.25">
      <c r="D46" s="489" t="s">
        <v>287</v>
      </c>
      <c r="E46" s="489"/>
      <c r="F46" s="489"/>
      <c r="G46" s="489"/>
    </row>
  </sheetData>
  <mergeCells count="16">
    <mergeCell ref="D35:D38"/>
    <mergeCell ref="D39:D41"/>
    <mergeCell ref="D42:D45"/>
    <mergeCell ref="D46:G46"/>
    <mergeCell ref="D9:D14"/>
    <mergeCell ref="D15:D17"/>
    <mergeCell ref="D18:D21"/>
    <mergeCell ref="D22:D26"/>
    <mergeCell ref="D27:D31"/>
    <mergeCell ref="D32:D34"/>
    <mergeCell ref="D6:D8"/>
    <mergeCell ref="D2:G2"/>
    <mergeCell ref="D3:D4"/>
    <mergeCell ref="E3:E4"/>
    <mergeCell ref="F3:G3"/>
    <mergeCell ref="D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S70"/>
  <sheetViews>
    <sheetView workbookViewId="0">
      <selection activeCell="Q17" sqref="P16:Q17"/>
    </sheetView>
  </sheetViews>
  <sheetFormatPr baseColWidth="10" defaultRowHeight="15" x14ac:dyDescent="0.25"/>
  <cols>
    <col min="4" max="4" width="17.28515625" customWidth="1"/>
    <col min="5" max="5" width="27.42578125" customWidth="1"/>
    <col min="6" max="6" width="12.85546875" customWidth="1"/>
    <col min="7" max="7" width="15.28515625" customWidth="1"/>
    <col min="8" max="10" width="12.5703125" customWidth="1"/>
    <col min="11" max="11" width="10.7109375" customWidth="1"/>
    <col min="12" max="12" width="15.7109375" customWidth="1"/>
  </cols>
  <sheetData>
    <row r="2" spans="4:17" ht="32.25" customHeight="1" thickBot="1" x14ac:dyDescent="0.3">
      <c r="D2" s="397" t="s">
        <v>0</v>
      </c>
      <c r="E2" s="397"/>
      <c r="F2" s="397"/>
      <c r="G2" s="397"/>
      <c r="H2" s="397"/>
      <c r="I2" s="397"/>
      <c r="J2" s="397"/>
      <c r="K2" s="397"/>
    </row>
    <row r="3" spans="4:17" x14ac:dyDescent="0.25">
      <c r="D3" s="398" t="s">
        <v>1</v>
      </c>
      <c r="E3" s="398" t="s">
        <v>2</v>
      </c>
      <c r="F3" s="401" t="s">
        <v>3</v>
      </c>
      <c r="G3" s="401"/>
      <c r="H3" s="402" t="s">
        <v>4</v>
      </c>
      <c r="I3" s="402"/>
      <c r="J3" s="402" t="s">
        <v>5</v>
      </c>
      <c r="K3" s="402"/>
      <c r="L3" s="1"/>
      <c r="M3" s="1"/>
      <c r="N3" s="1"/>
      <c r="O3" s="1"/>
    </row>
    <row r="4" spans="4:17" ht="15.75" thickBot="1" x14ac:dyDescent="0.3">
      <c r="D4" s="399"/>
      <c r="E4" s="400"/>
      <c r="F4" s="2" t="s">
        <v>6</v>
      </c>
      <c r="G4" s="2" t="s">
        <v>7</v>
      </c>
      <c r="H4" s="3" t="s">
        <v>6</v>
      </c>
      <c r="I4" s="3" t="s">
        <v>7</v>
      </c>
      <c r="J4" s="3" t="s">
        <v>6</v>
      </c>
      <c r="K4" s="3" t="s">
        <v>7</v>
      </c>
      <c r="L4" s="4"/>
      <c r="M4" s="4"/>
      <c r="N4" s="4"/>
      <c r="O4" s="4"/>
      <c r="P4" s="4"/>
      <c r="Q4" s="4"/>
    </row>
    <row r="5" spans="4:17" ht="15.75" thickBot="1" x14ac:dyDescent="0.3">
      <c r="D5" s="400"/>
      <c r="E5" s="5" t="s">
        <v>8</v>
      </c>
      <c r="F5" s="6">
        <f t="shared" ref="F5:K5" si="0">SUM(F6:F45)</f>
        <v>15151</v>
      </c>
      <c r="G5" s="6">
        <f t="shared" si="0"/>
        <v>100</v>
      </c>
      <c r="H5" s="6">
        <f t="shared" si="0"/>
        <v>20507</v>
      </c>
      <c r="I5" s="6">
        <f t="shared" si="0"/>
        <v>99.946359779587425</v>
      </c>
      <c r="J5" s="6">
        <f>SUM(J6:J45)</f>
        <v>126637</v>
      </c>
      <c r="K5" s="7">
        <f t="shared" si="0"/>
        <v>100.00000000000004</v>
      </c>
      <c r="L5" s="4"/>
      <c r="M5" s="4"/>
      <c r="N5" s="4"/>
      <c r="O5" s="4"/>
      <c r="P5" s="1"/>
      <c r="Q5" s="1"/>
    </row>
    <row r="6" spans="4:17" x14ac:dyDescent="0.25">
      <c r="D6" s="395" t="s">
        <v>9</v>
      </c>
      <c r="E6" s="8" t="s">
        <v>10</v>
      </c>
      <c r="F6" s="9">
        <v>4126</v>
      </c>
      <c r="G6" s="10">
        <f>(F6/$F$5)*100</f>
        <v>27.232525905880799</v>
      </c>
      <c r="H6" s="9">
        <v>5376</v>
      </c>
      <c r="I6" s="11">
        <f>(H6/$H$5)*100</f>
        <v>26.215438630711464</v>
      </c>
      <c r="J6" s="9">
        <v>33267</v>
      </c>
      <c r="K6" s="12">
        <f t="shared" ref="K6:K45" si="1">(J6/$J$5)*100</f>
        <v>26.269573663305351</v>
      </c>
      <c r="L6" s="4"/>
      <c r="M6" s="4"/>
      <c r="N6" s="4"/>
      <c r="O6" s="4"/>
      <c r="P6" s="1"/>
      <c r="Q6" s="1"/>
    </row>
    <row r="7" spans="4:17" x14ac:dyDescent="0.25">
      <c r="D7" s="395"/>
      <c r="E7" s="8" t="s">
        <v>11</v>
      </c>
      <c r="F7" s="9">
        <v>1489</v>
      </c>
      <c r="G7" s="10">
        <f t="shared" ref="G7:G45" si="2">(F7/$F$5)*100</f>
        <v>9.8277341429608605</v>
      </c>
      <c r="H7" s="9">
        <v>2065</v>
      </c>
      <c r="I7" s="11">
        <f t="shared" ref="I7:I45" si="3">(H7/$H$5)*100</f>
        <v>10.069732286536306</v>
      </c>
      <c r="J7" s="9">
        <v>12503</v>
      </c>
      <c r="K7" s="12">
        <f t="shared" si="1"/>
        <v>9.8731018580667573</v>
      </c>
      <c r="L7" s="4"/>
      <c r="M7" s="4"/>
      <c r="N7" s="4"/>
      <c r="O7" s="4"/>
      <c r="P7" s="1"/>
      <c r="Q7" s="1"/>
    </row>
    <row r="8" spans="4:17" ht="15.75" thickBot="1" x14ac:dyDescent="0.3">
      <c r="D8" s="396"/>
      <c r="E8" s="13" t="s">
        <v>12</v>
      </c>
      <c r="F8" s="14">
        <v>1135</v>
      </c>
      <c r="G8" s="15">
        <f t="shared" si="2"/>
        <v>7.4912547026598899</v>
      </c>
      <c r="H8" s="14">
        <v>1357</v>
      </c>
      <c r="I8" s="16">
        <f t="shared" si="3"/>
        <v>6.6172526454381426</v>
      </c>
      <c r="J8" s="14">
        <v>8528</v>
      </c>
      <c r="K8" s="17">
        <f t="shared" si="1"/>
        <v>6.7342088015350967</v>
      </c>
      <c r="L8" s="4"/>
      <c r="M8" s="4"/>
      <c r="N8" s="4"/>
      <c r="O8" s="4"/>
      <c r="P8" s="1"/>
      <c r="Q8" s="1"/>
    </row>
    <row r="9" spans="4:17" x14ac:dyDescent="0.25">
      <c r="D9" s="394" t="s">
        <v>13</v>
      </c>
      <c r="E9" s="18" t="s">
        <v>14</v>
      </c>
      <c r="F9" s="19">
        <v>143</v>
      </c>
      <c r="G9" s="10">
        <f t="shared" si="2"/>
        <v>0.94383209029106996</v>
      </c>
      <c r="H9" s="9">
        <v>189</v>
      </c>
      <c r="I9" s="11">
        <f t="shared" si="3"/>
        <v>0.92163651436094995</v>
      </c>
      <c r="J9" s="9">
        <v>1333</v>
      </c>
      <c r="K9" s="12">
        <f t="shared" si="1"/>
        <v>1.0526149545551458</v>
      </c>
      <c r="L9" s="4"/>
      <c r="M9" s="4"/>
      <c r="N9" s="4"/>
      <c r="O9" s="4"/>
      <c r="P9" s="1"/>
      <c r="Q9" s="1"/>
    </row>
    <row r="10" spans="4:17" x14ac:dyDescent="0.25">
      <c r="D10" s="395"/>
      <c r="E10" s="8" t="s">
        <v>15</v>
      </c>
      <c r="F10" s="9">
        <v>159</v>
      </c>
      <c r="G10" s="10">
        <f t="shared" si="2"/>
        <v>1.0494356808131478</v>
      </c>
      <c r="H10" s="9">
        <v>196</v>
      </c>
      <c r="I10" s="11">
        <f t="shared" si="3"/>
        <v>0.95577120007802208</v>
      </c>
      <c r="J10" s="9">
        <v>896</v>
      </c>
      <c r="K10" s="12">
        <f t="shared" si="1"/>
        <v>0.70753413299430656</v>
      </c>
      <c r="L10" s="4"/>
      <c r="M10" s="4"/>
      <c r="N10" s="4"/>
      <c r="O10" s="4"/>
      <c r="P10" s="1"/>
      <c r="Q10" s="1"/>
    </row>
    <row r="11" spans="4:17" x14ac:dyDescent="0.25">
      <c r="D11" s="395"/>
      <c r="E11" s="8" t="s">
        <v>16</v>
      </c>
      <c r="F11" s="9">
        <v>269</v>
      </c>
      <c r="G11" s="10">
        <f t="shared" si="2"/>
        <v>1.7754603656524321</v>
      </c>
      <c r="H11" s="9">
        <v>301</v>
      </c>
      <c r="I11" s="11">
        <f t="shared" si="3"/>
        <v>1.4677914858341055</v>
      </c>
      <c r="J11" s="9">
        <v>1692</v>
      </c>
      <c r="K11" s="12">
        <f t="shared" si="1"/>
        <v>1.3361024029312127</v>
      </c>
      <c r="L11" s="4"/>
      <c r="M11" s="4"/>
      <c r="N11" s="4"/>
      <c r="O11" s="4"/>
      <c r="P11" s="1"/>
      <c r="Q11" s="1"/>
    </row>
    <row r="12" spans="4:17" ht="16.5" customHeight="1" x14ac:dyDescent="0.25">
      <c r="D12" s="395"/>
      <c r="E12" s="8" t="s">
        <v>17</v>
      </c>
      <c r="F12" s="9">
        <v>48</v>
      </c>
      <c r="G12" s="10">
        <f t="shared" si="2"/>
        <v>0.31681077156623327</v>
      </c>
      <c r="H12" s="9">
        <v>55</v>
      </c>
      <c r="I12" s="11">
        <f t="shared" si="3"/>
        <v>0.26820110206271031</v>
      </c>
      <c r="J12" s="20">
        <v>275</v>
      </c>
      <c r="K12" s="12">
        <f t="shared" si="1"/>
        <v>0.21715612340785076</v>
      </c>
      <c r="L12" s="4"/>
      <c r="M12" s="4"/>
      <c r="N12" s="4"/>
      <c r="O12" s="4"/>
      <c r="P12" s="1"/>
      <c r="Q12" s="1"/>
    </row>
    <row r="13" spans="4:17" x14ac:dyDescent="0.25">
      <c r="D13" s="395"/>
      <c r="E13" s="8" t="s">
        <v>18</v>
      </c>
      <c r="F13" s="9">
        <v>280</v>
      </c>
      <c r="G13" s="10">
        <f t="shared" si="2"/>
        <v>1.8480628341363607</v>
      </c>
      <c r="H13" s="9">
        <v>304</v>
      </c>
      <c r="I13" s="11">
        <f t="shared" si="3"/>
        <v>1.4824206368557078</v>
      </c>
      <c r="J13" s="20">
        <v>4569</v>
      </c>
      <c r="K13" s="12">
        <f t="shared" si="1"/>
        <v>3.6079502830926189</v>
      </c>
      <c r="L13" s="4"/>
      <c r="M13" s="4"/>
      <c r="N13" s="4"/>
      <c r="O13" s="4"/>
      <c r="P13" s="1"/>
      <c r="Q13" s="1"/>
    </row>
    <row r="14" spans="4:17" ht="15.75" thickBot="1" x14ac:dyDescent="0.3">
      <c r="D14" s="396"/>
      <c r="E14" s="13" t="s">
        <v>19</v>
      </c>
      <c r="F14" s="14">
        <v>38</v>
      </c>
      <c r="G14" s="15">
        <f t="shared" si="2"/>
        <v>0.25080852748993465</v>
      </c>
      <c r="H14" s="14">
        <v>50</v>
      </c>
      <c r="I14" s="16">
        <f t="shared" si="3"/>
        <v>0.24381918369337299</v>
      </c>
      <c r="J14" s="21">
        <v>170</v>
      </c>
      <c r="K14" s="17">
        <f t="shared" si="1"/>
        <v>0.1342419671975805</v>
      </c>
      <c r="L14" s="4"/>
      <c r="M14" s="4"/>
      <c r="N14" s="4"/>
      <c r="O14" s="4"/>
      <c r="P14" s="1"/>
      <c r="Q14" s="1"/>
    </row>
    <row r="15" spans="4:17" x14ac:dyDescent="0.25">
      <c r="D15" s="394" t="s">
        <v>20</v>
      </c>
      <c r="E15" s="18" t="s">
        <v>21</v>
      </c>
      <c r="F15" s="19">
        <v>82</v>
      </c>
      <c r="G15" s="10">
        <f t="shared" si="2"/>
        <v>0.54121840142564848</v>
      </c>
      <c r="H15" s="9">
        <v>132</v>
      </c>
      <c r="I15" s="11">
        <f t="shared" si="3"/>
        <v>0.64368264495050476</v>
      </c>
      <c r="J15" s="20">
        <v>436</v>
      </c>
      <c r="K15" s="12">
        <f t="shared" si="1"/>
        <v>0.34429116293026524</v>
      </c>
      <c r="L15" s="4"/>
      <c r="M15" s="4"/>
      <c r="N15" s="4"/>
      <c r="O15" s="4"/>
      <c r="P15" s="1"/>
      <c r="Q15" s="1"/>
    </row>
    <row r="16" spans="4:17" x14ac:dyDescent="0.25">
      <c r="D16" s="395"/>
      <c r="E16" s="8" t="s">
        <v>22</v>
      </c>
      <c r="F16" s="9">
        <v>66</v>
      </c>
      <c r="G16" s="10">
        <f t="shared" si="2"/>
        <v>0.43561481090357074</v>
      </c>
      <c r="H16" s="9">
        <v>109</v>
      </c>
      <c r="I16" s="11">
        <f t="shared" si="3"/>
        <v>0.53152582045155305</v>
      </c>
      <c r="J16" s="20">
        <v>387</v>
      </c>
      <c r="K16" s="12">
        <f t="shared" si="1"/>
        <v>0.30559789003213911</v>
      </c>
      <c r="L16" s="4"/>
      <c r="M16" s="4"/>
      <c r="N16" s="4"/>
      <c r="O16" s="4"/>
      <c r="P16" s="1"/>
      <c r="Q16" s="1"/>
    </row>
    <row r="17" spans="4:17" ht="15.75" thickBot="1" x14ac:dyDescent="0.3">
      <c r="D17" s="396"/>
      <c r="E17" s="13" t="s">
        <v>23</v>
      </c>
      <c r="F17" s="14">
        <v>312</v>
      </c>
      <c r="G17" s="15">
        <f t="shared" si="2"/>
        <v>2.0592700151805161</v>
      </c>
      <c r="H17" s="14">
        <v>414</v>
      </c>
      <c r="I17" s="16">
        <f t="shared" si="3"/>
        <v>2.0188228409811284</v>
      </c>
      <c r="J17" s="21">
        <v>3118</v>
      </c>
      <c r="K17" s="17">
        <f t="shared" si="1"/>
        <v>2.462155610129741</v>
      </c>
      <c r="L17" s="4"/>
      <c r="M17" s="4"/>
      <c r="N17" s="4"/>
      <c r="O17" s="4"/>
      <c r="P17" s="1"/>
      <c r="Q17" s="1"/>
    </row>
    <row r="18" spans="4:17" x14ac:dyDescent="0.25">
      <c r="D18" s="394" t="s">
        <v>24</v>
      </c>
      <c r="E18" s="18" t="s">
        <v>25</v>
      </c>
      <c r="F18" s="19">
        <v>359</v>
      </c>
      <c r="G18" s="10">
        <f t="shared" si="2"/>
        <v>2.3694805623391195</v>
      </c>
      <c r="H18" s="9">
        <v>444</v>
      </c>
      <c r="I18" s="11">
        <f t="shared" si="3"/>
        <v>2.1651143511971522</v>
      </c>
      <c r="J18" s="20">
        <v>2804</v>
      </c>
      <c r="K18" s="12">
        <f t="shared" si="1"/>
        <v>2.2142028001295042</v>
      </c>
      <c r="L18" s="4"/>
      <c r="M18" s="4"/>
      <c r="N18" s="4"/>
      <c r="O18" s="4"/>
      <c r="P18" s="1"/>
      <c r="Q18" s="1"/>
    </row>
    <row r="19" spans="4:17" ht="14.25" customHeight="1" x14ac:dyDescent="0.25">
      <c r="D19" s="395"/>
      <c r="E19" s="8" t="s">
        <v>26</v>
      </c>
      <c r="F19" s="9">
        <v>1304</v>
      </c>
      <c r="G19" s="10">
        <f t="shared" si="2"/>
        <v>8.6066926275493358</v>
      </c>
      <c r="H19" s="9">
        <v>1516</v>
      </c>
      <c r="I19" s="11">
        <f t="shared" si="3"/>
        <v>7.3925976495830685</v>
      </c>
      <c r="J19" s="20">
        <v>17019</v>
      </c>
      <c r="K19" s="12">
        <f t="shared" si="1"/>
        <v>13.439200233738955</v>
      </c>
      <c r="L19" s="4"/>
      <c r="M19" s="4"/>
      <c r="N19" s="4"/>
      <c r="O19" s="4"/>
      <c r="P19" s="1"/>
      <c r="Q19" s="1"/>
    </row>
    <row r="20" spans="4:17" ht="15.75" thickBot="1" x14ac:dyDescent="0.3">
      <c r="D20" s="396"/>
      <c r="E20" s="13" t="s">
        <v>27</v>
      </c>
      <c r="F20" s="14">
        <v>74</v>
      </c>
      <c r="G20" s="15">
        <f t="shared" si="2"/>
        <v>0.48841660616460958</v>
      </c>
      <c r="H20" s="14">
        <v>185</v>
      </c>
      <c r="I20" s="16">
        <f t="shared" si="3"/>
        <v>0.90213097966548006</v>
      </c>
      <c r="J20" s="21">
        <v>1080</v>
      </c>
      <c r="K20" s="17">
        <f t="shared" si="1"/>
        <v>0.85283132101992309</v>
      </c>
      <c r="L20" s="4"/>
      <c r="M20" s="4"/>
      <c r="N20" s="4"/>
      <c r="O20" s="4"/>
      <c r="P20" s="1"/>
      <c r="Q20" s="1"/>
    </row>
    <row r="21" spans="4:17" ht="13.5" customHeight="1" x14ac:dyDescent="0.25">
      <c r="D21" s="394" t="s">
        <v>28</v>
      </c>
      <c r="E21" s="18" t="s">
        <v>29</v>
      </c>
      <c r="F21" s="19">
        <v>365</v>
      </c>
      <c r="G21" s="10">
        <f t="shared" si="2"/>
        <v>2.4090819087848989</v>
      </c>
      <c r="H21" s="9">
        <v>526</v>
      </c>
      <c r="I21" s="11">
        <f t="shared" si="3"/>
        <v>2.5649778124542841</v>
      </c>
      <c r="J21" s="20">
        <v>2081</v>
      </c>
      <c r="K21" s="12">
        <f t="shared" si="1"/>
        <v>1.6432796102245</v>
      </c>
      <c r="L21" s="4"/>
      <c r="M21" s="4"/>
      <c r="N21" s="4"/>
      <c r="O21" s="4"/>
      <c r="P21" s="1"/>
      <c r="Q21" s="1"/>
    </row>
    <row r="22" spans="4:17" x14ac:dyDescent="0.25">
      <c r="D22" s="395"/>
      <c r="E22" s="8" t="s">
        <v>30</v>
      </c>
      <c r="F22" s="9">
        <v>110</v>
      </c>
      <c r="G22" s="10">
        <f t="shared" si="2"/>
        <v>0.72602468483928451</v>
      </c>
      <c r="H22" s="9">
        <v>209</v>
      </c>
      <c r="I22" s="11">
        <f t="shared" si="3"/>
        <v>1.0191641878382991</v>
      </c>
      <c r="J22" s="20">
        <v>658</v>
      </c>
      <c r="K22" s="12">
        <f t="shared" si="1"/>
        <v>0.51959537891769392</v>
      </c>
      <c r="L22" s="4"/>
      <c r="M22" s="4"/>
      <c r="N22" s="4"/>
      <c r="O22" s="4"/>
      <c r="P22" s="1"/>
      <c r="Q22" s="1"/>
    </row>
    <row r="23" spans="4:17" x14ac:dyDescent="0.25">
      <c r="D23" s="395"/>
      <c r="E23" s="8" t="s">
        <v>31</v>
      </c>
      <c r="F23" s="9">
        <v>73</v>
      </c>
      <c r="G23" s="10">
        <f t="shared" si="2"/>
        <v>0.48181638175697977</v>
      </c>
      <c r="H23" s="9">
        <v>196</v>
      </c>
      <c r="I23" s="11">
        <f t="shared" si="3"/>
        <v>0.95577120007802208</v>
      </c>
      <c r="J23" s="20">
        <v>539</v>
      </c>
      <c r="K23" s="12">
        <f t="shared" si="1"/>
        <v>0.42562600187938759</v>
      </c>
      <c r="L23" s="4"/>
      <c r="M23" s="4"/>
      <c r="N23" s="4"/>
      <c r="O23" s="4"/>
      <c r="P23" s="1"/>
      <c r="Q23" s="1"/>
    </row>
    <row r="24" spans="4:17" ht="13.5" customHeight="1" x14ac:dyDescent="0.25">
      <c r="D24" s="395"/>
      <c r="E24" s="8" t="s">
        <v>32</v>
      </c>
      <c r="F24" s="9">
        <v>92</v>
      </c>
      <c r="G24" s="10">
        <f t="shared" si="2"/>
        <v>0.6072206455019471</v>
      </c>
      <c r="H24" s="9">
        <v>167</v>
      </c>
      <c r="I24" s="11">
        <f t="shared" si="3"/>
        <v>0.81435607353586592</v>
      </c>
      <c r="J24" s="20">
        <v>786</v>
      </c>
      <c r="K24" s="12">
        <f t="shared" si="1"/>
        <v>0.6206716836311662</v>
      </c>
      <c r="L24" s="4"/>
      <c r="M24" s="4"/>
      <c r="N24" s="4"/>
      <c r="O24" s="4"/>
      <c r="P24" s="1"/>
      <c r="Q24" s="1"/>
    </row>
    <row r="25" spans="4:17" ht="15.75" thickBot="1" x14ac:dyDescent="0.3">
      <c r="D25" s="396"/>
      <c r="E25" s="13" t="s">
        <v>33</v>
      </c>
      <c r="F25" s="14">
        <v>62</v>
      </c>
      <c r="G25" s="15">
        <f t="shared" si="2"/>
        <v>0.40921391327305129</v>
      </c>
      <c r="H25" s="14">
        <v>81</v>
      </c>
      <c r="I25" s="16">
        <f t="shared" si="3"/>
        <v>0.39498707758326423</v>
      </c>
      <c r="J25" s="21">
        <v>353</v>
      </c>
      <c r="K25" s="17">
        <f t="shared" si="1"/>
        <v>0.27874949659262305</v>
      </c>
      <c r="L25" s="4"/>
      <c r="M25" s="4"/>
      <c r="N25" s="4"/>
      <c r="O25" s="4"/>
      <c r="P25" s="1"/>
      <c r="Q25" s="1"/>
    </row>
    <row r="26" spans="4:17" ht="15.75" customHeight="1" x14ac:dyDescent="0.25">
      <c r="D26" s="394" t="s">
        <v>34</v>
      </c>
      <c r="E26" s="18" t="s">
        <v>35</v>
      </c>
      <c r="F26" s="19">
        <v>216</v>
      </c>
      <c r="G26" s="10">
        <f t="shared" si="2"/>
        <v>1.4256484720480496</v>
      </c>
      <c r="H26" s="9">
        <v>285</v>
      </c>
      <c r="I26" s="11">
        <f t="shared" si="3"/>
        <v>1.3897693470522261</v>
      </c>
      <c r="J26" s="20">
        <v>1364</v>
      </c>
      <c r="K26" s="12">
        <f t="shared" si="1"/>
        <v>1.07709437210294</v>
      </c>
      <c r="L26" s="4"/>
      <c r="M26" s="4"/>
      <c r="N26" s="4"/>
      <c r="O26" s="4"/>
      <c r="P26" s="1"/>
      <c r="Q26" s="1"/>
    </row>
    <row r="27" spans="4:17" ht="14.25" customHeight="1" x14ac:dyDescent="0.25">
      <c r="D27" s="395"/>
      <c r="E27" s="8" t="s">
        <v>36</v>
      </c>
      <c r="F27" s="9">
        <v>397</v>
      </c>
      <c r="G27" s="10">
        <f t="shared" si="2"/>
        <v>2.6202890898290541</v>
      </c>
      <c r="H27" s="9">
        <v>626</v>
      </c>
      <c r="I27" s="11">
        <f t="shared" si="3"/>
        <v>3.0526161798410301</v>
      </c>
      <c r="J27" s="20">
        <v>2486</v>
      </c>
      <c r="K27" s="12">
        <f t="shared" si="1"/>
        <v>1.9630913556069711</v>
      </c>
      <c r="L27" s="4"/>
      <c r="M27" s="4"/>
      <c r="N27" s="4"/>
      <c r="O27" s="4"/>
      <c r="P27" s="1"/>
      <c r="Q27" s="1"/>
    </row>
    <row r="28" spans="4:17" x14ac:dyDescent="0.25">
      <c r="D28" s="395"/>
      <c r="E28" s="8" t="s">
        <v>37</v>
      </c>
      <c r="F28" s="9">
        <v>131</v>
      </c>
      <c r="G28" s="10">
        <f t="shared" si="2"/>
        <v>0.86462939739951161</v>
      </c>
      <c r="H28" s="9">
        <v>219</v>
      </c>
      <c r="I28" s="11">
        <f t="shared" si="3"/>
        <v>1.0679280245769738</v>
      </c>
      <c r="J28" s="20">
        <v>841</v>
      </c>
      <c r="K28" s="12">
        <f t="shared" si="1"/>
        <v>0.66410290831273644</v>
      </c>
      <c r="L28" s="4"/>
      <c r="M28" s="4"/>
      <c r="N28" s="4"/>
      <c r="O28" s="4"/>
      <c r="P28" s="1"/>
      <c r="Q28" s="1"/>
    </row>
    <row r="29" spans="4:17" x14ac:dyDescent="0.25">
      <c r="D29" s="395"/>
      <c r="E29" s="8" t="s">
        <v>38</v>
      </c>
      <c r="F29" s="9">
        <v>146</v>
      </c>
      <c r="G29" s="10">
        <f t="shared" si="2"/>
        <v>0.96363276351395954</v>
      </c>
      <c r="H29" s="9">
        <v>205</v>
      </c>
      <c r="I29" s="11">
        <f t="shared" si="3"/>
        <v>0.9996586531428292</v>
      </c>
      <c r="J29" s="20">
        <v>928</v>
      </c>
      <c r="K29" s="12">
        <f t="shared" si="1"/>
        <v>0.73280320917267472</v>
      </c>
      <c r="L29" s="4"/>
      <c r="M29" s="4"/>
      <c r="N29" s="4"/>
      <c r="O29" s="4"/>
      <c r="P29" s="1"/>
      <c r="Q29" s="1"/>
    </row>
    <row r="30" spans="4:17" ht="15.75" thickBot="1" x14ac:dyDescent="0.3">
      <c r="D30" s="396"/>
      <c r="E30" s="13" t="s">
        <v>39</v>
      </c>
      <c r="F30" s="14">
        <v>169</v>
      </c>
      <c r="G30" s="15">
        <f t="shared" si="2"/>
        <v>1.1154379248894464</v>
      </c>
      <c r="H30" s="14">
        <v>261</v>
      </c>
      <c r="I30" s="16">
        <f t="shared" si="3"/>
        <v>1.2727361388794072</v>
      </c>
      <c r="J30" s="21">
        <v>1204</v>
      </c>
      <c r="K30" s="17">
        <f t="shared" si="1"/>
        <v>0.95074899121109957</v>
      </c>
      <c r="L30" s="4"/>
      <c r="M30" s="4"/>
      <c r="N30" s="4"/>
      <c r="O30" s="4"/>
      <c r="P30" s="1"/>
      <c r="Q30" s="1"/>
    </row>
    <row r="31" spans="4:17" x14ac:dyDescent="0.25">
      <c r="D31" s="394" t="s">
        <v>40</v>
      </c>
      <c r="E31" s="18" t="s">
        <v>41</v>
      </c>
      <c r="F31" s="19">
        <v>287</v>
      </c>
      <c r="G31" s="10">
        <f t="shared" si="2"/>
        <v>1.8942644049897694</v>
      </c>
      <c r="H31" s="9">
        <v>486</v>
      </c>
      <c r="I31" s="11">
        <f t="shared" si="3"/>
        <v>2.3699224654995854</v>
      </c>
      <c r="J31" s="20">
        <v>1804</v>
      </c>
      <c r="K31" s="12">
        <f t="shared" si="1"/>
        <v>1.4245441695555012</v>
      </c>
      <c r="L31" s="4"/>
      <c r="M31" s="4"/>
      <c r="N31" s="4"/>
      <c r="O31" s="4"/>
      <c r="P31" s="1"/>
      <c r="Q31" s="1"/>
    </row>
    <row r="32" spans="4:17" x14ac:dyDescent="0.25">
      <c r="D32" s="395"/>
      <c r="E32" s="8" t="s">
        <v>42</v>
      </c>
      <c r="F32" s="9">
        <v>473</v>
      </c>
      <c r="G32" s="10">
        <f t="shared" si="2"/>
        <v>3.1219061448089236</v>
      </c>
      <c r="H32" s="9">
        <v>572</v>
      </c>
      <c r="I32" s="11">
        <f t="shared" si="3"/>
        <v>2.7892914614521871</v>
      </c>
      <c r="J32" s="20">
        <v>3590</v>
      </c>
      <c r="K32" s="12">
        <f t="shared" si="1"/>
        <v>2.8348744837606703</v>
      </c>
      <c r="L32" s="4"/>
      <c r="M32" s="4"/>
      <c r="N32" s="4"/>
      <c r="O32" s="4"/>
      <c r="P32" s="1"/>
      <c r="Q32" s="1"/>
    </row>
    <row r="33" spans="4:18" ht="15.75" thickBot="1" x14ac:dyDescent="0.3">
      <c r="D33" s="396"/>
      <c r="E33" s="13" t="s">
        <v>43</v>
      </c>
      <c r="F33" s="14">
        <v>2093</v>
      </c>
      <c r="G33" s="15">
        <f t="shared" si="2"/>
        <v>13.814269685169295</v>
      </c>
      <c r="H33" s="14">
        <v>3035</v>
      </c>
      <c r="I33" s="16">
        <f t="shared" si="3"/>
        <v>14.799824450187741</v>
      </c>
      <c r="J33" s="21">
        <v>18156</v>
      </c>
      <c r="K33" s="17">
        <f t="shared" si="1"/>
        <v>14.337042096701596</v>
      </c>
      <c r="L33" s="4"/>
      <c r="M33" s="4"/>
      <c r="N33" s="4"/>
      <c r="O33" s="4"/>
      <c r="P33" s="1"/>
      <c r="Q33" s="1"/>
    </row>
    <row r="34" spans="4:18" x14ac:dyDescent="0.25">
      <c r="D34" s="394" t="s">
        <v>44</v>
      </c>
      <c r="E34" s="18" t="s">
        <v>45</v>
      </c>
      <c r="F34" s="19">
        <v>52</v>
      </c>
      <c r="G34" s="10">
        <f t="shared" si="2"/>
        <v>0.34321166919675267</v>
      </c>
      <c r="H34" s="9">
        <v>104</v>
      </c>
      <c r="I34" s="11">
        <f t="shared" si="3"/>
        <v>0.50714390208221583</v>
      </c>
      <c r="J34" s="20">
        <v>292</v>
      </c>
      <c r="K34" s="12">
        <f t="shared" si="1"/>
        <v>0.23058032012760882</v>
      </c>
      <c r="L34" s="4"/>
      <c r="M34" s="4"/>
      <c r="N34" s="4"/>
      <c r="O34" s="4"/>
      <c r="P34" s="1"/>
      <c r="Q34" s="1"/>
    </row>
    <row r="35" spans="4:18" ht="13.5" customHeight="1" x14ac:dyDescent="0.25">
      <c r="D35" s="395"/>
      <c r="E35" s="8" t="s">
        <v>46</v>
      </c>
      <c r="F35" s="9">
        <v>91</v>
      </c>
      <c r="G35" s="10">
        <f t="shared" si="2"/>
        <v>0.60062042109431724</v>
      </c>
      <c r="H35" s="9">
        <v>150</v>
      </c>
      <c r="I35" s="11">
        <f t="shared" si="3"/>
        <v>0.73145755108011901</v>
      </c>
      <c r="J35" s="20">
        <v>587</v>
      </c>
      <c r="K35" s="12">
        <f t="shared" si="1"/>
        <v>0.46352961614693966</v>
      </c>
      <c r="L35" s="4"/>
      <c r="M35" s="4"/>
      <c r="N35" s="4"/>
      <c r="O35" s="4"/>
      <c r="P35" s="1"/>
      <c r="Q35" s="1"/>
    </row>
    <row r="36" spans="4:18" x14ac:dyDescent="0.25">
      <c r="D36" s="395"/>
      <c r="E36" s="8" t="s">
        <v>47</v>
      </c>
      <c r="F36" s="9">
        <v>44</v>
      </c>
      <c r="G36" s="10">
        <f t="shared" si="2"/>
        <v>0.29040987393571377</v>
      </c>
      <c r="H36" s="9">
        <v>70</v>
      </c>
      <c r="I36" s="11">
        <f t="shared" si="3"/>
        <v>0.34134685717072216</v>
      </c>
      <c r="J36" s="20">
        <v>413</v>
      </c>
      <c r="K36" s="12">
        <f t="shared" si="1"/>
        <v>0.32612901442706321</v>
      </c>
      <c r="L36" s="4"/>
      <c r="M36" s="4"/>
      <c r="N36" s="4"/>
      <c r="O36" s="4"/>
      <c r="P36" s="1"/>
      <c r="Q36" s="1"/>
    </row>
    <row r="37" spans="4:18" ht="15.75" thickBot="1" x14ac:dyDescent="0.3">
      <c r="D37" s="396"/>
      <c r="E37" s="13" t="s">
        <v>48</v>
      </c>
      <c r="F37" s="14">
        <v>185</v>
      </c>
      <c r="G37" s="15">
        <f t="shared" si="2"/>
        <v>1.2210415154115239</v>
      </c>
      <c r="H37" s="14">
        <v>270</v>
      </c>
      <c r="I37" s="16">
        <f t="shared" si="3"/>
        <v>1.3166235919442142</v>
      </c>
      <c r="J37" s="21">
        <v>863</v>
      </c>
      <c r="K37" s="17">
        <f t="shared" si="1"/>
        <v>0.68147539818536451</v>
      </c>
      <c r="L37" s="4"/>
      <c r="M37" s="4"/>
      <c r="N37" s="4"/>
      <c r="O37" s="4"/>
      <c r="P37" s="1"/>
      <c r="Q37" s="1"/>
    </row>
    <row r="38" spans="4:18" x14ac:dyDescent="0.25">
      <c r="D38" s="394" t="s">
        <v>49</v>
      </c>
      <c r="E38" s="18" t="s">
        <v>50</v>
      </c>
      <c r="F38" s="19">
        <v>9</v>
      </c>
      <c r="G38" s="10">
        <f t="shared" si="2"/>
        <v>5.9402019668668732E-2</v>
      </c>
      <c r="H38" s="9">
        <v>9</v>
      </c>
      <c r="I38" s="11">
        <f t="shared" si="3"/>
        <v>4.3887453064807139E-2</v>
      </c>
      <c r="J38" s="20">
        <v>22</v>
      </c>
      <c r="K38" s="12">
        <f t="shared" si="1"/>
        <v>1.7372489872628061E-2</v>
      </c>
      <c r="L38" s="1"/>
      <c r="M38" s="4"/>
      <c r="N38" s="4"/>
      <c r="O38" s="4"/>
      <c r="P38" s="1"/>
      <c r="Q38" s="1"/>
    </row>
    <row r="39" spans="4:18" x14ac:dyDescent="0.25">
      <c r="D39" s="395"/>
      <c r="E39" s="8" t="s">
        <v>51</v>
      </c>
      <c r="F39" s="9">
        <v>92</v>
      </c>
      <c r="G39" s="10">
        <f t="shared" si="2"/>
        <v>0.6072206455019471</v>
      </c>
      <c r="H39" s="9">
        <v>146</v>
      </c>
      <c r="I39" s="11">
        <f t="shared" si="3"/>
        <v>0.71195201638464922</v>
      </c>
      <c r="J39" s="20">
        <v>681</v>
      </c>
      <c r="K39" s="12">
        <f t="shared" si="1"/>
        <v>0.53775752742089589</v>
      </c>
      <c r="L39" s="4"/>
      <c r="M39" s="4"/>
      <c r="N39" s="4"/>
      <c r="O39" s="4"/>
      <c r="P39" s="1"/>
      <c r="Q39" s="1"/>
    </row>
    <row r="40" spans="4:18" ht="15" customHeight="1" thickBot="1" x14ac:dyDescent="0.3">
      <c r="D40" s="396"/>
      <c r="E40" s="22" t="s">
        <v>52</v>
      </c>
      <c r="F40" s="14">
        <v>21</v>
      </c>
      <c r="G40" s="15">
        <f t="shared" si="2"/>
        <v>0.13860471256022705</v>
      </c>
      <c r="H40" s="14">
        <v>29</v>
      </c>
      <c r="I40" s="16">
        <f t="shared" si="3"/>
        <v>0.14141512654215635</v>
      </c>
      <c r="J40" s="21">
        <v>125</v>
      </c>
      <c r="K40" s="17">
        <f t="shared" si="1"/>
        <v>9.8707328821750373E-2</v>
      </c>
      <c r="L40" s="1"/>
      <c r="M40" s="4"/>
      <c r="N40" s="4"/>
      <c r="O40" s="4"/>
      <c r="P40" s="1"/>
      <c r="Q40" s="1"/>
    </row>
    <row r="41" spans="4:18" x14ac:dyDescent="0.25">
      <c r="D41" s="394" t="s">
        <v>53</v>
      </c>
      <c r="E41" s="18" t="s">
        <v>54</v>
      </c>
      <c r="F41" s="19">
        <v>33</v>
      </c>
      <c r="G41" s="10">
        <f t="shared" si="2"/>
        <v>0.21780740545178537</v>
      </c>
      <c r="H41" s="9">
        <v>35</v>
      </c>
      <c r="I41" s="11">
        <f t="shared" si="3"/>
        <v>0.17067342858536108</v>
      </c>
      <c r="J41" s="20">
        <v>110</v>
      </c>
      <c r="K41" s="12">
        <f t="shared" si="1"/>
        <v>8.6862449363140318E-2</v>
      </c>
      <c r="L41" s="4"/>
      <c r="M41" s="4"/>
      <c r="N41" s="4"/>
      <c r="O41" s="4"/>
      <c r="P41" s="1"/>
      <c r="Q41" s="1"/>
    </row>
    <row r="42" spans="4:18" ht="11.25" customHeight="1" x14ac:dyDescent="0.25">
      <c r="D42" s="395"/>
      <c r="E42" s="8" t="s">
        <v>55</v>
      </c>
      <c r="F42" s="9">
        <v>89</v>
      </c>
      <c r="G42" s="10">
        <f t="shared" si="2"/>
        <v>0.58741997227905751</v>
      </c>
      <c r="H42" s="9">
        <v>93</v>
      </c>
      <c r="I42" s="11">
        <f t="shared" si="3"/>
        <v>0.45350368166967381</v>
      </c>
      <c r="J42" s="20">
        <v>468</v>
      </c>
      <c r="K42" s="12">
        <f t="shared" si="1"/>
        <v>0.36956023910863334</v>
      </c>
      <c r="L42" s="4"/>
      <c r="M42" s="4"/>
      <c r="N42" s="4"/>
      <c r="O42" s="4"/>
      <c r="P42" s="1"/>
      <c r="Q42" s="23"/>
    </row>
    <row r="43" spans="4:18" ht="12.75" customHeight="1" x14ac:dyDescent="0.25">
      <c r="D43" s="395"/>
      <c r="E43" s="8" t="s">
        <v>56</v>
      </c>
      <c r="F43" s="9">
        <v>10</v>
      </c>
      <c r="G43" s="10">
        <f t="shared" si="2"/>
        <v>6.6002244076298594E-2</v>
      </c>
      <c r="H43" s="9">
        <v>11</v>
      </c>
      <c r="I43" s="11"/>
      <c r="J43" s="20">
        <v>59</v>
      </c>
      <c r="K43" s="12">
        <f t="shared" si="1"/>
        <v>4.6589859203866171E-2</v>
      </c>
      <c r="L43" s="1"/>
      <c r="M43" s="4"/>
      <c r="N43" s="4"/>
      <c r="O43" s="4"/>
      <c r="P43" s="1"/>
      <c r="Q43" s="23"/>
      <c r="R43" s="24"/>
    </row>
    <row r="44" spans="4:18" ht="15.75" thickBot="1" x14ac:dyDescent="0.3">
      <c r="D44" s="395"/>
      <c r="E44" s="13" t="s">
        <v>57</v>
      </c>
      <c r="F44" s="14">
        <v>27</v>
      </c>
      <c r="G44" s="15">
        <f t="shared" si="2"/>
        <v>0.1782060590060062</v>
      </c>
      <c r="H44" s="14">
        <v>29</v>
      </c>
      <c r="I44" s="16">
        <f>(H44/$H$5)*100</f>
        <v>0.14141512654215635</v>
      </c>
      <c r="J44" s="21">
        <v>150</v>
      </c>
      <c r="K44" s="17">
        <f t="shared" si="1"/>
        <v>0.11844879458610043</v>
      </c>
      <c r="L44" s="4"/>
      <c r="M44" s="4"/>
      <c r="N44" s="4"/>
      <c r="O44" s="4"/>
      <c r="P44" s="1"/>
      <c r="Q44" s="23"/>
    </row>
    <row r="45" spans="4:18" ht="15.75" thickBot="1" x14ac:dyDescent="0.3">
      <c r="D45" s="396"/>
      <c r="E45" s="13" t="s">
        <v>58</v>
      </c>
      <c r="F45" s="14">
        <v>0</v>
      </c>
      <c r="G45" s="10">
        <f t="shared" si="2"/>
        <v>0</v>
      </c>
      <c r="H45" s="14">
        <v>0</v>
      </c>
      <c r="I45" s="16">
        <f t="shared" si="3"/>
        <v>0</v>
      </c>
      <c r="J45" s="21">
        <v>0</v>
      </c>
      <c r="K45" s="17">
        <f t="shared" si="1"/>
        <v>0</v>
      </c>
      <c r="L45" s="4"/>
      <c r="M45" s="4"/>
      <c r="N45" s="4"/>
      <c r="O45" s="4"/>
      <c r="P45" s="23"/>
      <c r="Q45" s="25"/>
    </row>
    <row r="46" spans="4:18" ht="26.25" customHeight="1" x14ac:dyDescent="0.25">
      <c r="D46" s="403" t="s">
        <v>59</v>
      </c>
      <c r="E46" s="403"/>
      <c r="F46" s="403"/>
      <c r="G46" s="403"/>
      <c r="H46" s="403"/>
      <c r="I46" s="403"/>
      <c r="J46" s="403"/>
      <c r="K46" s="403"/>
      <c r="O46" s="24"/>
      <c r="Q46" s="11"/>
      <c r="R46" s="24"/>
    </row>
    <row r="47" spans="4:18" x14ac:dyDescent="0.25">
      <c r="Q47" s="11"/>
    </row>
    <row r="48" spans="4:18" x14ac:dyDescent="0.25">
      <c r="P48" s="24"/>
      <c r="Q48" s="26"/>
    </row>
    <row r="49" spans="12:19" x14ac:dyDescent="0.25">
      <c r="P49" s="24"/>
      <c r="R49" s="11"/>
    </row>
    <row r="50" spans="12:19" ht="15.75" customHeight="1" x14ac:dyDescent="0.25">
      <c r="P50" s="24"/>
      <c r="Q50" s="24"/>
      <c r="R50" s="11"/>
      <c r="S50" s="24"/>
    </row>
    <row r="51" spans="12:19" ht="28.5" customHeight="1" x14ac:dyDescent="0.25">
      <c r="L51" s="27"/>
      <c r="M51" s="28"/>
      <c r="N51" s="24"/>
      <c r="O51" s="24"/>
      <c r="P51" s="24"/>
      <c r="Q51" s="24"/>
      <c r="R51" s="11"/>
    </row>
    <row r="52" spans="12:19" x14ac:dyDescent="0.25">
      <c r="M52" s="24"/>
      <c r="N52" s="24"/>
      <c r="O52" s="24"/>
      <c r="P52" s="24"/>
      <c r="Q52" s="24"/>
      <c r="R52" s="11"/>
    </row>
    <row r="53" spans="12:19" x14ac:dyDescent="0.25">
      <c r="M53" s="24"/>
      <c r="N53" s="24"/>
      <c r="O53" s="24"/>
      <c r="P53" s="24"/>
      <c r="Q53" s="24"/>
      <c r="R53" s="11"/>
    </row>
    <row r="54" spans="12:19" ht="17.25" customHeight="1" x14ac:dyDescent="0.25">
      <c r="M54" s="24"/>
      <c r="N54" s="24"/>
      <c r="O54" s="24"/>
      <c r="P54" s="24"/>
      <c r="Q54" s="24"/>
      <c r="R54" s="11"/>
    </row>
    <row r="55" spans="12:19" x14ac:dyDescent="0.25">
      <c r="M55" s="24"/>
      <c r="N55" s="24"/>
      <c r="O55" s="24"/>
      <c r="P55" s="24"/>
      <c r="Q55" s="24"/>
    </row>
    <row r="56" spans="12:19" x14ac:dyDescent="0.25">
      <c r="M56" s="24"/>
      <c r="N56" s="24"/>
      <c r="O56" s="24"/>
      <c r="P56" s="24"/>
      <c r="Q56" s="24"/>
    </row>
    <row r="57" spans="12:19" x14ac:dyDescent="0.25">
      <c r="M57" s="24"/>
      <c r="N57" s="24"/>
      <c r="O57" s="24"/>
      <c r="P57" s="24"/>
      <c r="Q57" s="24"/>
    </row>
    <row r="58" spans="12:19" x14ac:dyDescent="0.25">
      <c r="M58" s="24"/>
      <c r="N58" s="24"/>
      <c r="O58" s="24"/>
      <c r="P58" s="24"/>
      <c r="Q58" s="24"/>
    </row>
    <row r="59" spans="12:19" x14ac:dyDescent="0.25">
      <c r="M59" s="24"/>
      <c r="N59" s="24"/>
      <c r="O59" s="24"/>
      <c r="P59" s="24"/>
      <c r="Q59" s="24"/>
    </row>
    <row r="60" spans="12:19" x14ac:dyDescent="0.25">
      <c r="M60" s="24"/>
      <c r="N60" s="24"/>
      <c r="O60" s="24"/>
      <c r="P60" s="24"/>
      <c r="Q60" s="24"/>
      <c r="R60" s="24"/>
    </row>
    <row r="61" spans="12:19" x14ac:dyDescent="0.25">
      <c r="P61" s="24"/>
      <c r="Q61" s="24"/>
    </row>
    <row r="62" spans="12:19" x14ac:dyDescent="0.25">
      <c r="P62" s="24"/>
      <c r="Q62" s="24"/>
    </row>
    <row r="63" spans="12:19" x14ac:dyDescent="0.25">
      <c r="O63" s="24"/>
      <c r="P63" s="24"/>
      <c r="Q63" s="24"/>
      <c r="R63" s="24"/>
    </row>
    <row r="64" spans="12:19" x14ac:dyDescent="0.25">
      <c r="O64" s="24"/>
      <c r="P64" s="24"/>
      <c r="Q64" s="24"/>
    </row>
    <row r="65" spans="15:17" x14ac:dyDescent="0.25">
      <c r="O65" s="24"/>
    </row>
    <row r="67" spans="15:17" x14ac:dyDescent="0.25">
      <c r="P67" s="24"/>
    </row>
    <row r="68" spans="15:17" x14ac:dyDescent="0.25">
      <c r="P68" s="24"/>
      <c r="Q68" s="24"/>
    </row>
    <row r="69" spans="15:17" x14ac:dyDescent="0.25">
      <c r="P69" s="24"/>
    </row>
    <row r="70" spans="15:17" x14ac:dyDescent="0.25">
      <c r="P70" s="24"/>
    </row>
  </sheetData>
  <mergeCells count="17">
    <mergeCell ref="D31:D33"/>
    <mergeCell ref="D34:D37"/>
    <mergeCell ref="D38:D40"/>
    <mergeCell ref="D41:D45"/>
    <mergeCell ref="D46:K46"/>
    <mergeCell ref="D26:D30"/>
    <mergeCell ref="D2:K2"/>
    <mergeCell ref="D3:D5"/>
    <mergeCell ref="E3:E4"/>
    <mergeCell ref="F3:G3"/>
    <mergeCell ref="H3:I3"/>
    <mergeCell ref="J3:K3"/>
    <mergeCell ref="D6:D8"/>
    <mergeCell ref="D9:D14"/>
    <mergeCell ref="D15:D17"/>
    <mergeCell ref="D18:D20"/>
    <mergeCell ref="D21:D2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46"/>
  <sheetViews>
    <sheetView workbookViewId="0">
      <selection activeCell="K24" sqref="K24"/>
    </sheetView>
  </sheetViews>
  <sheetFormatPr baseColWidth="10" defaultRowHeight="15" x14ac:dyDescent="0.25"/>
  <cols>
    <col min="5" max="5" width="22.140625" customWidth="1"/>
    <col min="6" max="6" width="15.5703125" customWidth="1"/>
    <col min="7" max="7" width="15.42578125" customWidth="1"/>
    <col min="8" max="8" width="13.140625" customWidth="1"/>
    <col min="9" max="9" width="13.85546875" customWidth="1"/>
  </cols>
  <sheetData>
    <row r="1" spans="4:9" ht="42" customHeight="1" thickBot="1" x14ac:dyDescent="0.3">
      <c r="D1" s="410" t="s">
        <v>288</v>
      </c>
      <c r="E1" s="410"/>
      <c r="F1" s="410"/>
      <c r="G1" s="410"/>
      <c r="H1" s="410"/>
      <c r="I1" s="410"/>
    </row>
    <row r="2" spans="4:9" ht="13.5" customHeight="1" x14ac:dyDescent="0.25">
      <c r="D2" s="472" t="s">
        <v>1</v>
      </c>
      <c r="E2" s="472" t="s">
        <v>2</v>
      </c>
      <c r="F2" s="490" t="s">
        <v>289</v>
      </c>
      <c r="G2" s="490"/>
      <c r="H2" s="492" t="s">
        <v>239</v>
      </c>
      <c r="I2" s="492"/>
    </row>
    <row r="3" spans="4:9" ht="15.75" thickBot="1" x14ac:dyDescent="0.3">
      <c r="D3" s="472"/>
      <c r="E3" s="472"/>
      <c r="F3" s="491"/>
      <c r="G3" s="491"/>
      <c r="H3" s="223" t="s">
        <v>242</v>
      </c>
      <c r="I3" s="236" t="s">
        <v>241</v>
      </c>
    </row>
    <row r="4" spans="4:9" ht="15.75" thickBot="1" x14ac:dyDescent="0.3">
      <c r="D4" s="485"/>
      <c r="E4" s="485"/>
      <c r="F4" s="237" t="s">
        <v>6</v>
      </c>
      <c r="G4" s="237" t="s">
        <v>7</v>
      </c>
      <c r="H4" s="237" t="s">
        <v>6</v>
      </c>
      <c r="I4" s="237" t="s">
        <v>6</v>
      </c>
    </row>
    <row r="5" spans="4:9" ht="15.75" thickBot="1" x14ac:dyDescent="0.3">
      <c r="D5" s="487" t="s">
        <v>65</v>
      </c>
      <c r="E5" s="487"/>
      <c r="F5" s="224">
        <f>SUM(F6:F45)</f>
        <v>568</v>
      </c>
      <c r="G5" s="238">
        <f>SUM(G6:G45)</f>
        <v>100.00000000000003</v>
      </c>
      <c r="H5" s="239">
        <f>SUM(H6:H45)</f>
        <v>42642</v>
      </c>
      <c r="I5" s="240">
        <f>SUM(I6:I45)</f>
        <v>28437</v>
      </c>
    </row>
    <row r="6" spans="4:9" ht="18.75" customHeight="1" x14ac:dyDescent="0.25">
      <c r="D6" s="481" t="s">
        <v>9</v>
      </c>
      <c r="E6" s="226" t="s">
        <v>281</v>
      </c>
      <c r="F6" s="250">
        <v>45</v>
      </c>
      <c r="G6" s="251">
        <f>(F6/$F$5)*100</f>
        <v>7.922535211267606</v>
      </c>
      <c r="H6" s="249">
        <v>4506</v>
      </c>
      <c r="I6" s="249">
        <v>3215</v>
      </c>
    </row>
    <row r="7" spans="4:9" ht="18.75" customHeight="1" x14ac:dyDescent="0.25">
      <c r="D7" s="481"/>
      <c r="E7" s="227" t="s">
        <v>282</v>
      </c>
      <c r="F7" s="244">
        <v>43</v>
      </c>
      <c r="G7" s="251">
        <f t="shared" ref="G7:G45" si="0">(F7/$F$5)*100</f>
        <v>7.5704225352112671</v>
      </c>
      <c r="H7" s="249">
        <v>1341</v>
      </c>
      <c r="I7" s="249">
        <v>612</v>
      </c>
    </row>
    <row r="8" spans="4:9" ht="18" customHeight="1" thickBot="1" x14ac:dyDescent="0.3">
      <c r="D8" s="482"/>
      <c r="E8" s="229" t="s">
        <v>12</v>
      </c>
      <c r="F8" s="245">
        <v>10</v>
      </c>
      <c r="G8" s="252">
        <f t="shared" si="0"/>
        <v>1.7605633802816902</v>
      </c>
      <c r="H8" s="253">
        <v>908</v>
      </c>
      <c r="I8" s="253">
        <v>156</v>
      </c>
    </row>
    <row r="9" spans="4:9" ht="18" customHeight="1" x14ac:dyDescent="0.25">
      <c r="D9" s="488" t="s">
        <v>13</v>
      </c>
      <c r="E9" s="235" t="s">
        <v>14</v>
      </c>
      <c r="F9" s="244">
        <v>13</v>
      </c>
      <c r="G9" s="251">
        <f t="shared" si="0"/>
        <v>2.2887323943661975</v>
      </c>
      <c r="H9" s="249">
        <v>429</v>
      </c>
      <c r="I9" s="249">
        <v>110</v>
      </c>
    </row>
    <row r="10" spans="4:9" ht="16.5" customHeight="1" x14ac:dyDescent="0.25">
      <c r="D10" s="481"/>
      <c r="E10" s="227" t="s">
        <v>283</v>
      </c>
      <c r="F10" s="244">
        <v>1</v>
      </c>
      <c r="G10" s="251">
        <f t="shared" si="0"/>
        <v>0.17605633802816903</v>
      </c>
      <c r="H10" s="249">
        <v>73</v>
      </c>
      <c r="I10" s="249">
        <v>3</v>
      </c>
    </row>
    <row r="11" spans="4:9" ht="19.5" customHeight="1" x14ac:dyDescent="0.25">
      <c r="D11" s="481"/>
      <c r="E11" s="227" t="s">
        <v>18</v>
      </c>
      <c r="F11" s="244">
        <v>3</v>
      </c>
      <c r="G11" s="251">
        <f t="shared" si="0"/>
        <v>0.528169014084507</v>
      </c>
      <c r="H11" s="249">
        <v>524</v>
      </c>
      <c r="I11" s="249">
        <v>261</v>
      </c>
    </row>
    <row r="12" spans="4:9" ht="15.75" customHeight="1" x14ac:dyDescent="0.25">
      <c r="D12" s="481"/>
      <c r="E12" s="227" t="s">
        <v>16</v>
      </c>
      <c r="F12" s="244">
        <v>9</v>
      </c>
      <c r="G12" s="251">
        <f t="shared" si="0"/>
        <v>1.584507042253521</v>
      </c>
      <c r="H12" s="249">
        <v>1108</v>
      </c>
      <c r="I12" s="249">
        <v>351</v>
      </c>
    </row>
    <row r="13" spans="4:9" ht="21" customHeight="1" x14ac:dyDescent="0.25">
      <c r="D13" s="481"/>
      <c r="E13" s="227" t="s">
        <v>17</v>
      </c>
      <c r="F13" s="244">
        <v>0</v>
      </c>
      <c r="G13" s="251">
        <f t="shared" si="0"/>
        <v>0</v>
      </c>
      <c r="H13" s="249">
        <v>0</v>
      </c>
      <c r="I13" s="249">
        <v>0</v>
      </c>
    </row>
    <row r="14" spans="4:9" ht="17.25" customHeight="1" thickBot="1" x14ac:dyDescent="0.3">
      <c r="D14" s="482"/>
      <c r="E14" s="229" t="s">
        <v>19</v>
      </c>
      <c r="F14" s="245">
        <v>0</v>
      </c>
      <c r="G14" s="252">
        <f t="shared" si="0"/>
        <v>0</v>
      </c>
      <c r="H14" s="253">
        <v>0</v>
      </c>
      <c r="I14" s="253">
        <v>0</v>
      </c>
    </row>
    <row r="15" spans="4:9" ht="15.75" customHeight="1" x14ac:dyDescent="0.25">
      <c r="D15" s="488" t="s">
        <v>20</v>
      </c>
      <c r="E15" s="235" t="s">
        <v>21</v>
      </c>
      <c r="F15" s="244">
        <v>1</v>
      </c>
      <c r="G15" s="251">
        <f t="shared" si="0"/>
        <v>0.17605633802816903</v>
      </c>
      <c r="H15" s="249">
        <v>469</v>
      </c>
      <c r="I15" s="249">
        <v>99</v>
      </c>
    </row>
    <row r="16" spans="4:9" ht="17.25" customHeight="1" x14ac:dyDescent="0.25">
      <c r="D16" s="481"/>
      <c r="E16" s="227" t="s">
        <v>22</v>
      </c>
      <c r="F16" s="244">
        <v>4</v>
      </c>
      <c r="G16" s="251">
        <f t="shared" si="0"/>
        <v>0.70422535211267612</v>
      </c>
      <c r="H16" s="249">
        <v>32</v>
      </c>
      <c r="I16" s="249">
        <v>9</v>
      </c>
    </row>
    <row r="17" spans="4:9" ht="19.5" customHeight="1" thickBot="1" x14ac:dyDescent="0.3">
      <c r="D17" s="482"/>
      <c r="E17" s="229" t="s">
        <v>23</v>
      </c>
      <c r="F17" s="245">
        <v>4</v>
      </c>
      <c r="G17" s="252">
        <f t="shared" si="0"/>
        <v>0.70422535211267612</v>
      </c>
      <c r="H17" s="253">
        <v>60</v>
      </c>
      <c r="I17" s="253">
        <v>60</v>
      </c>
    </row>
    <row r="18" spans="4:9" ht="14.25" customHeight="1" x14ac:dyDescent="0.25">
      <c r="D18" s="488" t="s">
        <v>24</v>
      </c>
      <c r="E18" s="235" t="s">
        <v>25</v>
      </c>
      <c r="F18" s="244">
        <v>18</v>
      </c>
      <c r="G18" s="251">
        <f t="shared" si="0"/>
        <v>3.169014084507042</v>
      </c>
      <c r="H18" s="249">
        <v>1102</v>
      </c>
      <c r="I18" s="249">
        <v>1854</v>
      </c>
    </row>
    <row r="19" spans="4:9" ht="18.75" customHeight="1" x14ac:dyDescent="0.25">
      <c r="D19" s="481"/>
      <c r="E19" s="227" t="s">
        <v>155</v>
      </c>
      <c r="F19" s="244">
        <v>35</v>
      </c>
      <c r="G19" s="251">
        <f t="shared" si="0"/>
        <v>6.1619718309859159</v>
      </c>
      <c r="H19" s="249">
        <v>3373</v>
      </c>
      <c r="I19" s="249">
        <v>2060</v>
      </c>
    </row>
    <row r="20" spans="4:9" ht="18" customHeight="1" x14ac:dyDescent="0.25">
      <c r="D20" s="481"/>
      <c r="E20" s="227" t="s">
        <v>156</v>
      </c>
      <c r="F20" s="244">
        <v>9</v>
      </c>
      <c r="G20" s="251">
        <f t="shared" si="0"/>
        <v>1.584507042253521</v>
      </c>
      <c r="H20" s="249">
        <v>2246</v>
      </c>
      <c r="I20" s="249">
        <v>1281</v>
      </c>
    </row>
    <row r="21" spans="4:9" ht="21.75" customHeight="1" thickBot="1" x14ac:dyDescent="0.3">
      <c r="D21" s="482"/>
      <c r="E21" s="229" t="s">
        <v>27</v>
      </c>
      <c r="F21" s="245">
        <v>0</v>
      </c>
      <c r="G21" s="252">
        <f t="shared" si="0"/>
        <v>0</v>
      </c>
      <c r="H21" s="253">
        <v>0</v>
      </c>
      <c r="I21" s="253">
        <v>0</v>
      </c>
    </row>
    <row r="22" spans="4:9" ht="24" x14ac:dyDescent="0.25">
      <c r="D22" s="488" t="s">
        <v>28</v>
      </c>
      <c r="E22" s="235" t="s">
        <v>29</v>
      </c>
      <c r="F22" s="244">
        <v>72</v>
      </c>
      <c r="G22" s="251">
        <f t="shared" si="0"/>
        <v>12.676056338028168</v>
      </c>
      <c r="H22" s="249">
        <v>837</v>
      </c>
      <c r="I22" s="249">
        <v>301</v>
      </c>
    </row>
    <row r="23" spans="4:9" ht="24" x14ac:dyDescent="0.25">
      <c r="D23" s="481"/>
      <c r="E23" s="227" t="s">
        <v>30</v>
      </c>
      <c r="F23" s="244">
        <v>2</v>
      </c>
      <c r="G23" s="251">
        <f t="shared" si="0"/>
        <v>0.35211267605633806</v>
      </c>
      <c r="H23" s="249">
        <v>56</v>
      </c>
      <c r="I23" s="249">
        <v>7</v>
      </c>
    </row>
    <row r="24" spans="4:9" ht="21.75" customHeight="1" x14ac:dyDescent="0.25">
      <c r="D24" s="481"/>
      <c r="E24" s="227" t="s">
        <v>31</v>
      </c>
      <c r="F24" s="244">
        <v>0</v>
      </c>
      <c r="G24" s="251">
        <f t="shared" si="0"/>
        <v>0</v>
      </c>
      <c r="H24" s="249">
        <v>0</v>
      </c>
      <c r="I24" s="249">
        <v>0</v>
      </c>
    </row>
    <row r="25" spans="4:9" ht="18" customHeight="1" x14ac:dyDescent="0.25">
      <c r="D25" s="481"/>
      <c r="E25" s="227" t="s">
        <v>32</v>
      </c>
      <c r="F25" s="244">
        <v>0</v>
      </c>
      <c r="G25" s="251">
        <f t="shared" si="0"/>
        <v>0</v>
      </c>
      <c r="H25" s="249">
        <v>0</v>
      </c>
      <c r="I25" s="249">
        <v>0</v>
      </c>
    </row>
    <row r="26" spans="4:9" ht="20.25" customHeight="1" thickBot="1" x14ac:dyDescent="0.3">
      <c r="D26" s="482"/>
      <c r="E26" s="229" t="s">
        <v>33</v>
      </c>
      <c r="F26" s="245">
        <v>0</v>
      </c>
      <c r="G26" s="252">
        <f t="shared" si="0"/>
        <v>0</v>
      </c>
      <c r="H26" s="253">
        <v>0</v>
      </c>
      <c r="I26" s="253">
        <v>0</v>
      </c>
    </row>
    <row r="27" spans="4:9" ht="16.5" customHeight="1" x14ac:dyDescent="0.25">
      <c r="D27" s="488" t="s">
        <v>34</v>
      </c>
      <c r="E27" s="235" t="s">
        <v>35</v>
      </c>
      <c r="F27" s="244">
        <v>1</v>
      </c>
      <c r="G27" s="251">
        <f t="shared" si="0"/>
        <v>0.17605633802816903</v>
      </c>
      <c r="H27" s="249">
        <v>18</v>
      </c>
      <c r="I27" s="249">
        <v>2</v>
      </c>
    </row>
    <row r="28" spans="4:9" ht="18" customHeight="1" x14ac:dyDescent="0.25">
      <c r="D28" s="481"/>
      <c r="E28" s="227" t="s">
        <v>36</v>
      </c>
      <c r="F28" s="244">
        <v>21</v>
      </c>
      <c r="G28" s="251">
        <f t="shared" si="0"/>
        <v>3.697183098591549</v>
      </c>
      <c r="H28" s="249">
        <v>1305</v>
      </c>
      <c r="I28" s="249">
        <v>1139</v>
      </c>
    </row>
    <row r="29" spans="4:9" ht="12.75" customHeight="1" x14ac:dyDescent="0.25">
      <c r="D29" s="481"/>
      <c r="E29" s="227" t="s">
        <v>284</v>
      </c>
      <c r="F29" s="244">
        <v>0</v>
      </c>
      <c r="G29" s="251">
        <f t="shared" si="0"/>
        <v>0</v>
      </c>
      <c r="H29" s="249">
        <v>0</v>
      </c>
      <c r="I29" s="249">
        <v>0</v>
      </c>
    </row>
    <row r="30" spans="4:9" x14ac:dyDescent="0.25">
      <c r="D30" s="481"/>
      <c r="E30" s="227" t="s">
        <v>38</v>
      </c>
      <c r="F30" s="244">
        <v>0</v>
      </c>
      <c r="G30" s="251">
        <f t="shared" si="0"/>
        <v>0</v>
      </c>
      <c r="H30" s="249">
        <v>0</v>
      </c>
      <c r="I30" s="249">
        <v>0</v>
      </c>
    </row>
    <row r="31" spans="4:9" ht="15.75" thickBot="1" x14ac:dyDescent="0.3">
      <c r="D31" s="482"/>
      <c r="E31" s="229" t="s">
        <v>285</v>
      </c>
      <c r="F31" s="245">
        <v>18</v>
      </c>
      <c r="G31" s="252">
        <f t="shared" si="0"/>
        <v>3.169014084507042</v>
      </c>
      <c r="H31" s="253">
        <v>641</v>
      </c>
      <c r="I31" s="253">
        <v>110</v>
      </c>
    </row>
    <row r="32" spans="4:9" ht="17.25" customHeight="1" x14ac:dyDescent="0.25">
      <c r="D32" s="488" t="s">
        <v>40</v>
      </c>
      <c r="E32" s="235" t="s">
        <v>41</v>
      </c>
      <c r="F32" s="244">
        <v>3</v>
      </c>
      <c r="G32" s="251">
        <f t="shared" si="0"/>
        <v>0.528169014084507</v>
      </c>
      <c r="H32" s="249">
        <v>94</v>
      </c>
      <c r="I32" s="249">
        <v>78</v>
      </c>
    </row>
    <row r="33" spans="4:9" ht="18" customHeight="1" x14ac:dyDescent="0.25">
      <c r="D33" s="481"/>
      <c r="E33" s="227" t="s">
        <v>42</v>
      </c>
      <c r="F33" s="244">
        <v>2</v>
      </c>
      <c r="G33" s="251">
        <f t="shared" si="0"/>
        <v>0.35211267605633806</v>
      </c>
      <c r="H33" s="249">
        <v>79</v>
      </c>
      <c r="I33" s="249">
        <v>5</v>
      </c>
    </row>
    <row r="34" spans="4:9" ht="16.5" customHeight="1" thickBot="1" x14ac:dyDescent="0.3">
      <c r="D34" s="482"/>
      <c r="E34" s="229" t="s">
        <v>43</v>
      </c>
      <c r="F34" s="245">
        <v>186</v>
      </c>
      <c r="G34" s="252">
        <f t="shared" si="0"/>
        <v>32.74647887323944</v>
      </c>
      <c r="H34" s="253">
        <v>18053</v>
      </c>
      <c r="I34" s="253">
        <v>14988</v>
      </c>
    </row>
    <row r="35" spans="4:9" ht="18" customHeight="1" x14ac:dyDescent="0.25">
      <c r="D35" s="488" t="s">
        <v>44</v>
      </c>
      <c r="E35" s="235" t="s">
        <v>45</v>
      </c>
      <c r="F35" s="244">
        <v>0</v>
      </c>
      <c r="G35" s="251">
        <f t="shared" si="0"/>
        <v>0</v>
      </c>
      <c r="H35" s="249">
        <v>0</v>
      </c>
      <c r="I35" s="249">
        <v>0</v>
      </c>
    </row>
    <row r="36" spans="4:9" ht="15.75" customHeight="1" x14ac:dyDescent="0.25">
      <c r="D36" s="481"/>
      <c r="E36" s="227" t="s">
        <v>46</v>
      </c>
      <c r="F36" s="244">
        <v>1</v>
      </c>
      <c r="G36" s="251">
        <f t="shared" si="0"/>
        <v>0.17605633802816903</v>
      </c>
      <c r="H36" s="249">
        <v>68</v>
      </c>
      <c r="I36" s="249">
        <v>3</v>
      </c>
    </row>
    <row r="37" spans="4:9" ht="17.25" customHeight="1" x14ac:dyDescent="0.25">
      <c r="D37" s="481"/>
      <c r="E37" s="227" t="s">
        <v>47</v>
      </c>
      <c r="F37" s="244">
        <v>0</v>
      </c>
      <c r="G37" s="251">
        <f t="shared" si="0"/>
        <v>0</v>
      </c>
      <c r="H37" s="249">
        <v>0</v>
      </c>
      <c r="I37" s="249">
        <v>0</v>
      </c>
    </row>
    <row r="38" spans="4:9" ht="18.75" customHeight="1" thickBot="1" x14ac:dyDescent="0.3">
      <c r="D38" s="482"/>
      <c r="E38" s="229" t="s">
        <v>48</v>
      </c>
      <c r="F38" s="245">
        <v>0</v>
      </c>
      <c r="G38" s="252">
        <f t="shared" si="0"/>
        <v>0</v>
      </c>
      <c r="H38" s="253">
        <v>0</v>
      </c>
      <c r="I38" s="253">
        <v>0</v>
      </c>
    </row>
    <row r="39" spans="4:9" ht="17.25" customHeight="1" x14ac:dyDescent="0.25">
      <c r="D39" s="488" t="s">
        <v>49</v>
      </c>
      <c r="E39" s="235" t="s">
        <v>50</v>
      </c>
      <c r="F39" s="244">
        <v>0</v>
      </c>
      <c r="G39" s="251">
        <f t="shared" si="0"/>
        <v>0</v>
      </c>
      <c r="H39" s="249">
        <v>0</v>
      </c>
      <c r="I39" s="249">
        <v>0</v>
      </c>
    </row>
    <row r="40" spans="4:9" ht="18.75" customHeight="1" x14ac:dyDescent="0.25">
      <c r="D40" s="481"/>
      <c r="E40" s="227" t="s">
        <v>51</v>
      </c>
      <c r="F40" s="244">
        <v>40</v>
      </c>
      <c r="G40" s="251">
        <f t="shared" si="0"/>
        <v>7.042253521126761</v>
      </c>
      <c r="H40" s="249">
        <v>414</v>
      </c>
      <c r="I40" s="249">
        <v>26</v>
      </c>
    </row>
    <row r="41" spans="4:9" ht="18" customHeight="1" thickBot="1" x14ac:dyDescent="0.3">
      <c r="D41" s="482"/>
      <c r="E41" s="229" t="s">
        <v>286</v>
      </c>
      <c r="F41" s="245">
        <v>0</v>
      </c>
      <c r="G41" s="252">
        <f t="shared" si="0"/>
        <v>0</v>
      </c>
      <c r="H41" s="253">
        <v>0</v>
      </c>
      <c r="I41" s="253">
        <v>0</v>
      </c>
    </row>
    <row r="42" spans="4:9" ht="17.25" customHeight="1" x14ac:dyDescent="0.25">
      <c r="D42" s="488" t="s">
        <v>53</v>
      </c>
      <c r="E42" s="235" t="s">
        <v>54</v>
      </c>
      <c r="F42" s="244">
        <v>10</v>
      </c>
      <c r="G42" s="251">
        <f t="shared" si="0"/>
        <v>1.7605633802816902</v>
      </c>
      <c r="H42" s="249">
        <v>2348</v>
      </c>
      <c r="I42" s="249">
        <v>87</v>
      </c>
    </row>
    <row r="43" spans="4:9" ht="15.75" customHeight="1" x14ac:dyDescent="0.25">
      <c r="D43" s="481"/>
      <c r="E43" s="227" t="s">
        <v>55</v>
      </c>
      <c r="F43" s="244">
        <v>17</v>
      </c>
      <c r="G43" s="251">
        <f t="shared" si="0"/>
        <v>2.992957746478873</v>
      </c>
      <c r="H43" s="249">
        <v>2558</v>
      </c>
      <c r="I43" s="249">
        <v>1620</v>
      </c>
    </row>
    <row r="44" spans="4:9" ht="18" customHeight="1" x14ac:dyDescent="0.25">
      <c r="D44" s="481"/>
      <c r="E44" s="227" t="s">
        <v>56</v>
      </c>
      <c r="F44" s="244">
        <v>0</v>
      </c>
      <c r="G44" s="251">
        <f t="shared" si="0"/>
        <v>0</v>
      </c>
      <c r="H44" s="249">
        <v>0</v>
      </c>
      <c r="I44" s="249">
        <v>0</v>
      </c>
    </row>
    <row r="45" spans="4:9" ht="19.5" customHeight="1" thickBot="1" x14ac:dyDescent="0.3">
      <c r="D45" s="482"/>
      <c r="E45" s="229" t="s">
        <v>57</v>
      </c>
      <c r="F45" s="244">
        <v>0</v>
      </c>
      <c r="G45" s="251">
        <f t="shared" si="0"/>
        <v>0</v>
      </c>
      <c r="H45" s="249">
        <v>0</v>
      </c>
      <c r="I45" s="249">
        <v>0</v>
      </c>
    </row>
    <row r="46" spans="4:9" x14ac:dyDescent="0.25">
      <c r="D46" s="489" t="s">
        <v>287</v>
      </c>
      <c r="E46" s="489"/>
      <c r="F46" s="489"/>
      <c r="G46" s="489"/>
      <c r="H46" s="489"/>
      <c r="I46" s="489"/>
    </row>
  </sheetData>
  <mergeCells count="17">
    <mergeCell ref="D32:D34"/>
    <mergeCell ref="D35:D38"/>
    <mergeCell ref="D39:D41"/>
    <mergeCell ref="D42:D45"/>
    <mergeCell ref="D46:I46"/>
    <mergeCell ref="D27:D31"/>
    <mergeCell ref="D1:I1"/>
    <mergeCell ref="D2:D4"/>
    <mergeCell ref="E2:E4"/>
    <mergeCell ref="F2:G3"/>
    <mergeCell ref="H2:I2"/>
    <mergeCell ref="D5:E5"/>
    <mergeCell ref="D6:D8"/>
    <mergeCell ref="D9:D14"/>
    <mergeCell ref="D15:D17"/>
    <mergeCell ref="D18:D21"/>
    <mergeCell ref="D22:D2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46"/>
  <sheetViews>
    <sheetView workbookViewId="0">
      <selection activeCell="M52" sqref="M52"/>
    </sheetView>
  </sheetViews>
  <sheetFormatPr baseColWidth="10" defaultRowHeight="15" x14ac:dyDescent="0.25"/>
  <cols>
    <col min="4" max="4" width="16.28515625" customWidth="1"/>
    <col min="5" max="5" width="21.7109375" customWidth="1"/>
    <col min="6" max="6" width="11" customWidth="1"/>
    <col min="7" max="7" width="11.7109375" customWidth="1"/>
    <col min="8" max="8" width="10.85546875" customWidth="1"/>
    <col min="9" max="9" width="12.85546875" customWidth="1"/>
    <col min="10" max="10" width="10.28515625" customWidth="1"/>
    <col min="11" max="11" width="11.7109375" customWidth="1"/>
  </cols>
  <sheetData>
    <row r="1" spans="4:11" ht="36.75" customHeight="1" thickBot="1" x14ac:dyDescent="0.3">
      <c r="D1" s="427" t="s">
        <v>290</v>
      </c>
      <c r="E1" s="427"/>
      <c r="F1" s="427"/>
      <c r="G1" s="427"/>
      <c r="H1" s="427"/>
      <c r="I1" s="427"/>
      <c r="J1" s="427"/>
      <c r="K1" s="427"/>
    </row>
    <row r="2" spans="4:11" ht="18" customHeight="1" x14ac:dyDescent="0.25">
      <c r="D2" s="472" t="s">
        <v>179</v>
      </c>
      <c r="E2" s="493" t="s">
        <v>2</v>
      </c>
      <c r="F2" s="493" t="s">
        <v>3</v>
      </c>
      <c r="G2" s="493"/>
      <c r="H2" s="493" t="s">
        <v>291</v>
      </c>
      <c r="I2" s="493"/>
      <c r="J2" s="492" t="s">
        <v>239</v>
      </c>
      <c r="K2" s="492"/>
    </row>
    <row r="3" spans="4:11" ht="14.25" customHeight="1" x14ac:dyDescent="0.25">
      <c r="D3" s="472"/>
      <c r="E3" s="493"/>
      <c r="F3" s="493"/>
      <c r="G3" s="493"/>
      <c r="H3" s="493"/>
      <c r="I3" s="493"/>
      <c r="J3" s="495" t="s">
        <v>242</v>
      </c>
      <c r="K3" s="495" t="s">
        <v>241</v>
      </c>
    </row>
    <row r="4" spans="4:11" ht="15.75" thickBot="1" x14ac:dyDescent="0.3">
      <c r="D4" s="485"/>
      <c r="E4" s="494"/>
      <c r="F4" s="494"/>
      <c r="G4" s="494"/>
      <c r="H4" s="494"/>
      <c r="I4" s="494"/>
      <c r="J4" s="496"/>
      <c r="K4" s="496"/>
    </row>
    <row r="5" spans="4:11" ht="14.25" customHeight="1" x14ac:dyDescent="0.25">
      <c r="D5" s="255" t="s">
        <v>65</v>
      </c>
      <c r="E5" s="263"/>
      <c r="F5" s="256">
        <f t="shared" ref="F5:K5" si="0">SUM(F6:F45)</f>
        <v>86</v>
      </c>
      <c r="G5" s="257">
        <f t="shared" si="0"/>
        <v>100.00000000000001</v>
      </c>
      <c r="H5" s="258">
        <f t="shared" si="0"/>
        <v>53</v>
      </c>
      <c r="I5" s="257">
        <f t="shared" si="0"/>
        <v>100</v>
      </c>
      <c r="J5" s="259">
        <f t="shared" si="0"/>
        <v>922</v>
      </c>
      <c r="K5" s="260">
        <f t="shared" si="0"/>
        <v>887</v>
      </c>
    </row>
    <row r="6" spans="4:11" ht="16.5" customHeight="1" x14ac:dyDescent="0.25">
      <c r="D6" s="481" t="s">
        <v>9</v>
      </c>
      <c r="E6" s="264" t="s">
        <v>281</v>
      </c>
      <c r="F6" s="241">
        <v>71</v>
      </c>
      <c r="G6" s="242">
        <f>(F6/$F$5)*100</f>
        <v>82.558139534883722</v>
      </c>
      <c r="H6" s="243">
        <v>27</v>
      </c>
      <c r="I6" s="261">
        <f>(H6/$H$5)*100</f>
        <v>50.943396226415096</v>
      </c>
      <c r="J6" s="243">
        <v>384</v>
      </c>
      <c r="K6" s="243">
        <v>517</v>
      </c>
    </row>
    <row r="7" spans="4:11" ht="16.5" customHeight="1" x14ac:dyDescent="0.25">
      <c r="D7" s="481"/>
      <c r="E7" s="265" t="s">
        <v>282</v>
      </c>
      <c r="F7" s="247">
        <v>0</v>
      </c>
      <c r="G7" s="242">
        <f t="shared" ref="G7:G45" si="1">(F7/$F$5)*100</f>
        <v>0</v>
      </c>
      <c r="H7" s="247">
        <v>0</v>
      </c>
      <c r="I7" s="261">
        <f t="shared" ref="I7:I45" si="2">(H7/$H$5)*100</f>
        <v>0</v>
      </c>
      <c r="J7" s="247">
        <v>0</v>
      </c>
      <c r="K7" s="247">
        <v>0</v>
      </c>
    </row>
    <row r="8" spans="4:11" ht="17.25" customHeight="1" thickBot="1" x14ac:dyDescent="0.3">
      <c r="D8" s="482"/>
      <c r="E8" s="266" t="s">
        <v>12</v>
      </c>
      <c r="F8" s="248">
        <v>0</v>
      </c>
      <c r="G8" s="246">
        <f t="shared" si="1"/>
        <v>0</v>
      </c>
      <c r="H8" s="248">
        <v>0</v>
      </c>
      <c r="I8" s="262">
        <f t="shared" si="2"/>
        <v>0</v>
      </c>
      <c r="J8" s="248">
        <v>0</v>
      </c>
      <c r="K8" s="248">
        <v>0</v>
      </c>
    </row>
    <row r="9" spans="4:11" ht="16.5" customHeight="1" x14ac:dyDescent="0.25">
      <c r="D9" s="488" t="s">
        <v>13</v>
      </c>
      <c r="E9" s="267" t="s">
        <v>14</v>
      </c>
      <c r="F9" s="247">
        <v>1</v>
      </c>
      <c r="G9" s="242">
        <f t="shared" si="1"/>
        <v>1.1627906976744187</v>
      </c>
      <c r="H9" s="247">
        <v>1</v>
      </c>
      <c r="I9" s="261">
        <f t="shared" si="2"/>
        <v>1.8867924528301887</v>
      </c>
      <c r="J9" s="247">
        <v>31</v>
      </c>
      <c r="K9" s="247">
        <v>5</v>
      </c>
    </row>
    <row r="10" spans="4:11" ht="20.25" customHeight="1" x14ac:dyDescent="0.25">
      <c r="D10" s="481"/>
      <c r="E10" s="265" t="s">
        <v>283</v>
      </c>
      <c r="F10" s="247">
        <v>0</v>
      </c>
      <c r="G10" s="242">
        <f t="shared" si="1"/>
        <v>0</v>
      </c>
      <c r="H10" s="247">
        <v>0</v>
      </c>
      <c r="I10" s="261">
        <f t="shared" si="2"/>
        <v>0</v>
      </c>
      <c r="J10" s="247">
        <v>0</v>
      </c>
      <c r="K10" s="247">
        <v>0</v>
      </c>
    </row>
    <row r="11" spans="4:11" ht="19.5" customHeight="1" x14ac:dyDescent="0.25">
      <c r="D11" s="481"/>
      <c r="E11" s="265" t="s">
        <v>18</v>
      </c>
      <c r="F11" s="247">
        <v>0</v>
      </c>
      <c r="G11" s="242">
        <f t="shared" si="1"/>
        <v>0</v>
      </c>
      <c r="H11" s="247">
        <v>0</v>
      </c>
      <c r="I11" s="261">
        <f t="shared" si="2"/>
        <v>0</v>
      </c>
      <c r="J11" s="247">
        <v>0</v>
      </c>
      <c r="K11" s="247">
        <v>0</v>
      </c>
    </row>
    <row r="12" spans="4:11" ht="14.25" customHeight="1" x14ac:dyDescent="0.25">
      <c r="D12" s="481"/>
      <c r="E12" s="265" t="s">
        <v>292</v>
      </c>
      <c r="F12" s="247">
        <v>2</v>
      </c>
      <c r="G12" s="242">
        <f t="shared" si="1"/>
        <v>2.3255813953488373</v>
      </c>
      <c r="H12" s="247">
        <v>4</v>
      </c>
      <c r="I12" s="261">
        <f t="shared" si="2"/>
        <v>7.5471698113207548</v>
      </c>
      <c r="J12" s="247">
        <v>87</v>
      </c>
      <c r="K12" s="247">
        <v>66</v>
      </c>
    </row>
    <row r="13" spans="4:11" ht="18" customHeight="1" x14ac:dyDescent="0.25">
      <c r="D13" s="481"/>
      <c r="E13" s="265" t="s">
        <v>17</v>
      </c>
      <c r="F13" s="247">
        <v>0</v>
      </c>
      <c r="G13" s="242">
        <f t="shared" si="1"/>
        <v>0</v>
      </c>
      <c r="H13" s="247">
        <v>0</v>
      </c>
      <c r="I13" s="261">
        <f t="shared" si="2"/>
        <v>0</v>
      </c>
      <c r="J13" s="247">
        <v>0</v>
      </c>
      <c r="K13" s="247">
        <v>0</v>
      </c>
    </row>
    <row r="14" spans="4:11" ht="17.25" customHeight="1" thickBot="1" x14ac:dyDescent="0.3">
      <c r="D14" s="482"/>
      <c r="E14" s="266" t="s">
        <v>19</v>
      </c>
      <c r="F14" s="248">
        <v>0</v>
      </c>
      <c r="G14" s="246">
        <f t="shared" si="1"/>
        <v>0</v>
      </c>
      <c r="H14" s="248">
        <v>0</v>
      </c>
      <c r="I14" s="262">
        <f t="shared" si="2"/>
        <v>0</v>
      </c>
      <c r="J14" s="248">
        <v>0</v>
      </c>
      <c r="K14" s="248">
        <v>0</v>
      </c>
    </row>
    <row r="15" spans="4:11" ht="17.25" customHeight="1" x14ac:dyDescent="0.25">
      <c r="D15" s="488" t="s">
        <v>20</v>
      </c>
      <c r="E15" s="267" t="s">
        <v>21</v>
      </c>
      <c r="F15" s="247">
        <v>0</v>
      </c>
      <c r="G15" s="242">
        <f t="shared" si="1"/>
        <v>0</v>
      </c>
      <c r="H15" s="247">
        <v>0</v>
      </c>
      <c r="I15" s="261">
        <f t="shared" si="2"/>
        <v>0</v>
      </c>
      <c r="J15" s="247">
        <v>0</v>
      </c>
      <c r="K15" s="247">
        <v>0</v>
      </c>
    </row>
    <row r="16" spans="4:11" ht="16.5" customHeight="1" x14ac:dyDescent="0.25">
      <c r="D16" s="481"/>
      <c r="E16" s="265" t="s">
        <v>22</v>
      </c>
      <c r="F16" s="247">
        <v>0</v>
      </c>
      <c r="G16" s="242">
        <f t="shared" si="1"/>
        <v>0</v>
      </c>
      <c r="H16" s="247">
        <v>0</v>
      </c>
      <c r="I16" s="261">
        <f t="shared" si="2"/>
        <v>0</v>
      </c>
      <c r="J16" s="247">
        <v>0</v>
      </c>
      <c r="K16" s="247">
        <v>0</v>
      </c>
    </row>
    <row r="17" spans="4:11" ht="18" customHeight="1" thickBot="1" x14ac:dyDescent="0.3">
      <c r="D17" s="482"/>
      <c r="E17" s="266" t="s">
        <v>23</v>
      </c>
      <c r="F17" s="248">
        <v>0</v>
      </c>
      <c r="G17" s="246">
        <f t="shared" si="1"/>
        <v>0</v>
      </c>
      <c r="H17" s="248">
        <v>0</v>
      </c>
      <c r="I17" s="262">
        <f t="shared" si="2"/>
        <v>0</v>
      </c>
      <c r="J17" s="248">
        <v>0</v>
      </c>
      <c r="K17" s="248">
        <v>0</v>
      </c>
    </row>
    <row r="18" spans="4:11" ht="16.5" customHeight="1" x14ac:dyDescent="0.25">
      <c r="D18" s="488" t="s">
        <v>24</v>
      </c>
      <c r="E18" s="267" t="s">
        <v>25</v>
      </c>
      <c r="F18" s="247">
        <v>2</v>
      </c>
      <c r="G18" s="242">
        <f t="shared" si="1"/>
        <v>2.3255813953488373</v>
      </c>
      <c r="H18" s="247">
        <v>3</v>
      </c>
      <c r="I18" s="261">
        <f t="shared" si="2"/>
        <v>5.6603773584905666</v>
      </c>
      <c r="J18" s="247">
        <v>29</v>
      </c>
      <c r="K18" s="247">
        <v>45</v>
      </c>
    </row>
    <row r="19" spans="4:11" ht="17.25" customHeight="1" x14ac:dyDescent="0.25">
      <c r="D19" s="481"/>
      <c r="E19" s="265" t="s">
        <v>155</v>
      </c>
      <c r="F19" s="247">
        <v>3</v>
      </c>
      <c r="G19" s="242">
        <f t="shared" si="1"/>
        <v>3.4883720930232558</v>
      </c>
      <c r="H19" s="247">
        <v>12</v>
      </c>
      <c r="I19" s="261">
        <f t="shared" si="2"/>
        <v>22.641509433962266</v>
      </c>
      <c r="J19" s="247">
        <v>243</v>
      </c>
      <c r="K19" s="247">
        <v>166</v>
      </c>
    </row>
    <row r="20" spans="4:11" ht="16.5" customHeight="1" x14ac:dyDescent="0.25">
      <c r="D20" s="481"/>
      <c r="E20" s="265" t="s">
        <v>156</v>
      </c>
      <c r="F20" s="247">
        <v>0</v>
      </c>
      <c r="G20" s="242">
        <f t="shared" si="1"/>
        <v>0</v>
      </c>
      <c r="H20" s="247">
        <v>0</v>
      </c>
      <c r="I20" s="261">
        <f t="shared" si="2"/>
        <v>0</v>
      </c>
      <c r="J20" s="247">
        <v>0</v>
      </c>
      <c r="K20" s="247">
        <v>0</v>
      </c>
    </row>
    <row r="21" spans="4:11" ht="18.75" customHeight="1" thickBot="1" x14ac:dyDescent="0.3">
      <c r="D21" s="482"/>
      <c r="E21" s="266" t="s">
        <v>27</v>
      </c>
      <c r="F21" s="248">
        <v>0</v>
      </c>
      <c r="G21" s="246">
        <f t="shared" si="1"/>
        <v>0</v>
      </c>
      <c r="H21" s="248">
        <v>0</v>
      </c>
      <c r="I21" s="262">
        <f t="shared" si="2"/>
        <v>0</v>
      </c>
      <c r="J21" s="248">
        <v>0</v>
      </c>
      <c r="K21" s="248">
        <v>0</v>
      </c>
    </row>
    <row r="22" spans="4:11" ht="25.5" customHeight="1" x14ac:dyDescent="0.25">
      <c r="D22" s="488" t="s">
        <v>28</v>
      </c>
      <c r="E22" s="267" t="s">
        <v>29</v>
      </c>
      <c r="F22" s="247">
        <v>0</v>
      </c>
      <c r="G22" s="242">
        <f t="shared" si="1"/>
        <v>0</v>
      </c>
      <c r="H22" s="247">
        <v>0</v>
      </c>
      <c r="I22" s="261">
        <f t="shared" si="2"/>
        <v>0</v>
      </c>
      <c r="J22" s="247">
        <v>0</v>
      </c>
      <c r="K22" s="247">
        <v>0</v>
      </c>
    </row>
    <row r="23" spans="4:11" ht="26.25" customHeight="1" x14ac:dyDescent="0.25">
      <c r="D23" s="481"/>
      <c r="E23" s="265" t="s">
        <v>30</v>
      </c>
      <c r="F23" s="247">
        <v>0</v>
      </c>
      <c r="G23" s="242">
        <f t="shared" si="1"/>
        <v>0</v>
      </c>
      <c r="H23" s="247">
        <v>0</v>
      </c>
      <c r="I23" s="261">
        <f t="shared" si="2"/>
        <v>0</v>
      </c>
      <c r="J23" s="247">
        <v>0</v>
      </c>
      <c r="K23" s="247">
        <v>0</v>
      </c>
    </row>
    <row r="24" spans="4:11" x14ac:dyDescent="0.25">
      <c r="D24" s="481"/>
      <c r="E24" s="265" t="s">
        <v>31</v>
      </c>
      <c r="F24" s="247">
        <v>0</v>
      </c>
      <c r="G24" s="242">
        <f t="shared" si="1"/>
        <v>0</v>
      </c>
      <c r="H24" s="247">
        <v>0</v>
      </c>
      <c r="I24" s="261">
        <f t="shared" si="2"/>
        <v>0</v>
      </c>
      <c r="J24" s="247">
        <v>0</v>
      </c>
      <c r="K24" s="247">
        <v>0</v>
      </c>
    </row>
    <row r="25" spans="4:11" ht="16.5" customHeight="1" x14ac:dyDescent="0.25">
      <c r="D25" s="481"/>
      <c r="E25" s="265" t="s">
        <v>32</v>
      </c>
      <c r="F25" s="247">
        <v>0</v>
      </c>
      <c r="G25" s="242">
        <f t="shared" si="1"/>
        <v>0</v>
      </c>
      <c r="H25" s="247">
        <v>0</v>
      </c>
      <c r="I25" s="261">
        <f t="shared" si="2"/>
        <v>0</v>
      </c>
      <c r="J25" s="247">
        <v>0</v>
      </c>
      <c r="K25" s="247">
        <v>0</v>
      </c>
    </row>
    <row r="26" spans="4:11" ht="18.75" customHeight="1" thickBot="1" x14ac:dyDescent="0.3">
      <c r="D26" s="482"/>
      <c r="E26" s="266" t="s">
        <v>33</v>
      </c>
      <c r="F26" s="248">
        <v>0</v>
      </c>
      <c r="G26" s="246">
        <f t="shared" si="1"/>
        <v>0</v>
      </c>
      <c r="H26" s="248">
        <v>0</v>
      </c>
      <c r="I26" s="262">
        <f t="shared" si="2"/>
        <v>0</v>
      </c>
      <c r="J26" s="248">
        <v>0</v>
      </c>
      <c r="K26" s="248">
        <v>0</v>
      </c>
    </row>
    <row r="27" spans="4:11" ht="18" customHeight="1" x14ac:dyDescent="0.25">
      <c r="D27" s="488" t="s">
        <v>34</v>
      </c>
      <c r="E27" s="267" t="s">
        <v>35</v>
      </c>
      <c r="F27" s="247">
        <v>0</v>
      </c>
      <c r="G27" s="242">
        <f t="shared" si="1"/>
        <v>0</v>
      </c>
      <c r="H27" s="247">
        <v>0</v>
      </c>
      <c r="I27" s="261">
        <f t="shared" si="2"/>
        <v>0</v>
      </c>
      <c r="J27" s="247">
        <v>0</v>
      </c>
      <c r="K27" s="247">
        <v>0</v>
      </c>
    </row>
    <row r="28" spans="4:11" ht="17.25" customHeight="1" x14ac:dyDescent="0.25">
      <c r="D28" s="481"/>
      <c r="E28" s="265" t="s">
        <v>36</v>
      </c>
      <c r="F28" s="247">
        <v>5</v>
      </c>
      <c r="G28" s="242">
        <f t="shared" si="1"/>
        <v>5.8139534883720927</v>
      </c>
      <c r="H28" s="247">
        <v>3</v>
      </c>
      <c r="I28" s="261">
        <f t="shared" si="2"/>
        <v>5.6603773584905666</v>
      </c>
      <c r="J28" s="247">
        <v>52</v>
      </c>
      <c r="K28" s="247">
        <v>64</v>
      </c>
    </row>
    <row r="29" spans="4:11" x14ac:dyDescent="0.25">
      <c r="D29" s="481"/>
      <c r="E29" s="265" t="s">
        <v>284</v>
      </c>
      <c r="F29" s="247">
        <v>0</v>
      </c>
      <c r="G29" s="242">
        <f t="shared" si="1"/>
        <v>0</v>
      </c>
      <c r="H29" s="247">
        <v>0</v>
      </c>
      <c r="I29" s="261">
        <f t="shared" si="2"/>
        <v>0</v>
      </c>
      <c r="J29" s="247">
        <v>0</v>
      </c>
      <c r="K29" s="247">
        <v>0</v>
      </c>
    </row>
    <row r="30" spans="4:11" ht="17.25" customHeight="1" x14ac:dyDescent="0.25">
      <c r="D30" s="481"/>
      <c r="E30" s="265" t="s">
        <v>38</v>
      </c>
      <c r="F30" s="247">
        <v>0</v>
      </c>
      <c r="G30" s="242">
        <f t="shared" si="1"/>
        <v>0</v>
      </c>
      <c r="H30" s="247">
        <v>0</v>
      </c>
      <c r="I30" s="261">
        <f t="shared" si="2"/>
        <v>0</v>
      </c>
      <c r="J30" s="247">
        <v>0</v>
      </c>
      <c r="K30" s="247">
        <v>0</v>
      </c>
    </row>
    <row r="31" spans="4:11" ht="18.75" customHeight="1" thickBot="1" x14ac:dyDescent="0.3">
      <c r="D31" s="482"/>
      <c r="E31" s="266" t="s">
        <v>285</v>
      </c>
      <c r="F31" s="248">
        <v>0</v>
      </c>
      <c r="G31" s="246">
        <f t="shared" si="1"/>
        <v>0</v>
      </c>
      <c r="H31" s="248">
        <v>0</v>
      </c>
      <c r="I31" s="262">
        <f t="shared" si="2"/>
        <v>0</v>
      </c>
      <c r="J31" s="248">
        <v>0</v>
      </c>
      <c r="K31" s="248">
        <v>0</v>
      </c>
    </row>
    <row r="32" spans="4:11" ht="16.5" customHeight="1" x14ac:dyDescent="0.25">
      <c r="D32" s="488" t="s">
        <v>40</v>
      </c>
      <c r="E32" s="267" t="s">
        <v>41</v>
      </c>
      <c r="F32" s="247">
        <v>1</v>
      </c>
      <c r="G32" s="242">
        <f t="shared" si="1"/>
        <v>1.1627906976744187</v>
      </c>
      <c r="H32" s="247">
        <v>1</v>
      </c>
      <c r="I32" s="261">
        <f t="shared" si="2"/>
        <v>1.8867924528301887</v>
      </c>
      <c r="J32" s="247">
        <v>26</v>
      </c>
      <c r="K32" s="247">
        <v>9</v>
      </c>
    </row>
    <row r="33" spans="4:11" ht="13.5" customHeight="1" x14ac:dyDescent="0.25">
      <c r="D33" s="481"/>
      <c r="E33" s="265" t="s">
        <v>42</v>
      </c>
      <c r="F33" s="247">
        <v>0</v>
      </c>
      <c r="G33" s="242">
        <f t="shared" si="1"/>
        <v>0</v>
      </c>
      <c r="H33" s="247">
        <v>0</v>
      </c>
      <c r="I33" s="261">
        <f t="shared" si="2"/>
        <v>0</v>
      </c>
      <c r="J33" s="247">
        <v>0</v>
      </c>
      <c r="K33" s="247">
        <v>0</v>
      </c>
    </row>
    <row r="34" spans="4:11" ht="19.5" customHeight="1" thickBot="1" x14ac:dyDescent="0.3">
      <c r="D34" s="482"/>
      <c r="E34" s="266" t="s">
        <v>43</v>
      </c>
      <c r="F34" s="248">
        <v>1</v>
      </c>
      <c r="G34" s="246">
        <f t="shared" si="1"/>
        <v>1.1627906976744187</v>
      </c>
      <c r="H34" s="248">
        <v>2</v>
      </c>
      <c r="I34" s="262">
        <f t="shared" si="2"/>
        <v>3.7735849056603774</v>
      </c>
      <c r="J34" s="248">
        <v>70</v>
      </c>
      <c r="K34" s="248">
        <v>15</v>
      </c>
    </row>
    <row r="35" spans="4:11" x14ac:dyDescent="0.25">
      <c r="D35" s="488" t="s">
        <v>44</v>
      </c>
      <c r="E35" s="267" t="s">
        <v>45</v>
      </c>
      <c r="F35" s="247">
        <v>0</v>
      </c>
      <c r="G35" s="242">
        <f t="shared" si="1"/>
        <v>0</v>
      </c>
      <c r="H35" s="247">
        <v>0</v>
      </c>
      <c r="I35" s="261">
        <f t="shared" si="2"/>
        <v>0</v>
      </c>
      <c r="J35" s="247">
        <v>0</v>
      </c>
      <c r="K35" s="247">
        <v>0</v>
      </c>
    </row>
    <row r="36" spans="4:11" x14ac:dyDescent="0.25">
      <c r="D36" s="481"/>
      <c r="E36" s="265" t="s">
        <v>46</v>
      </c>
      <c r="F36" s="247">
        <v>0</v>
      </c>
      <c r="G36" s="242">
        <f t="shared" si="1"/>
        <v>0</v>
      </c>
      <c r="H36" s="247">
        <v>0</v>
      </c>
      <c r="I36" s="261">
        <f t="shared" si="2"/>
        <v>0</v>
      </c>
      <c r="J36" s="247">
        <v>0</v>
      </c>
      <c r="K36" s="247">
        <v>0</v>
      </c>
    </row>
    <row r="37" spans="4:11" ht="18.75" customHeight="1" x14ac:dyDescent="0.25">
      <c r="D37" s="481"/>
      <c r="E37" s="265" t="s">
        <v>47</v>
      </c>
      <c r="F37" s="247">
        <v>0</v>
      </c>
      <c r="G37" s="242">
        <f t="shared" si="1"/>
        <v>0</v>
      </c>
      <c r="H37" s="247">
        <v>0</v>
      </c>
      <c r="I37" s="261">
        <f t="shared" si="2"/>
        <v>0</v>
      </c>
      <c r="J37" s="247">
        <v>0</v>
      </c>
      <c r="K37" s="247">
        <v>0</v>
      </c>
    </row>
    <row r="38" spans="4:11" ht="18.75" customHeight="1" thickBot="1" x14ac:dyDescent="0.3">
      <c r="D38" s="482"/>
      <c r="E38" s="266" t="s">
        <v>48</v>
      </c>
      <c r="F38" s="248">
        <v>0</v>
      </c>
      <c r="G38" s="246">
        <f t="shared" si="1"/>
        <v>0</v>
      </c>
      <c r="H38" s="248">
        <v>0</v>
      </c>
      <c r="I38" s="262">
        <f t="shared" si="2"/>
        <v>0</v>
      </c>
      <c r="J38" s="248">
        <v>0</v>
      </c>
      <c r="K38" s="248">
        <v>0</v>
      </c>
    </row>
    <row r="39" spans="4:11" ht="15" customHeight="1" x14ac:dyDescent="0.25">
      <c r="D39" s="488" t="s">
        <v>49</v>
      </c>
      <c r="E39" s="267" t="s">
        <v>50</v>
      </c>
      <c r="F39" s="247">
        <v>0</v>
      </c>
      <c r="G39" s="242">
        <f t="shared" si="1"/>
        <v>0</v>
      </c>
      <c r="H39" s="247">
        <v>0</v>
      </c>
      <c r="I39" s="261">
        <f t="shared" si="2"/>
        <v>0</v>
      </c>
      <c r="J39" s="247">
        <v>0</v>
      </c>
      <c r="K39" s="247">
        <v>0</v>
      </c>
    </row>
    <row r="40" spans="4:11" ht="15.75" customHeight="1" x14ac:dyDescent="0.25">
      <c r="D40" s="481"/>
      <c r="E40" s="265" t="s">
        <v>51</v>
      </c>
      <c r="F40" s="247">
        <v>0</v>
      </c>
      <c r="G40" s="242">
        <f t="shared" si="1"/>
        <v>0</v>
      </c>
      <c r="H40" s="247">
        <v>0</v>
      </c>
      <c r="I40" s="261">
        <f t="shared" si="2"/>
        <v>0</v>
      </c>
      <c r="J40" s="247">
        <v>0</v>
      </c>
      <c r="K40" s="247">
        <v>0</v>
      </c>
    </row>
    <row r="41" spans="4:11" ht="15" customHeight="1" thickBot="1" x14ac:dyDescent="0.3">
      <c r="D41" s="482"/>
      <c r="E41" s="266" t="s">
        <v>286</v>
      </c>
      <c r="F41" s="248">
        <v>0</v>
      </c>
      <c r="G41" s="246">
        <f t="shared" si="1"/>
        <v>0</v>
      </c>
      <c r="H41" s="248">
        <v>0</v>
      </c>
      <c r="I41" s="262">
        <f t="shared" si="2"/>
        <v>0</v>
      </c>
      <c r="J41" s="248">
        <v>0</v>
      </c>
      <c r="K41" s="248">
        <v>0</v>
      </c>
    </row>
    <row r="42" spans="4:11" ht="21" customHeight="1" x14ac:dyDescent="0.25">
      <c r="D42" s="488" t="s">
        <v>53</v>
      </c>
      <c r="E42" s="267" t="s">
        <v>54</v>
      </c>
      <c r="F42" s="247">
        <v>0</v>
      </c>
      <c r="G42" s="242">
        <f t="shared" si="1"/>
        <v>0</v>
      </c>
      <c r="H42" s="247">
        <v>0</v>
      </c>
      <c r="I42" s="261">
        <f t="shared" si="2"/>
        <v>0</v>
      </c>
      <c r="J42" s="247">
        <v>0</v>
      </c>
      <c r="K42" s="247">
        <v>0</v>
      </c>
    </row>
    <row r="43" spans="4:11" ht="15.75" customHeight="1" x14ac:dyDescent="0.25">
      <c r="D43" s="481"/>
      <c r="E43" s="265" t="s">
        <v>55</v>
      </c>
      <c r="F43" s="247">
        <v>0</v>
      </c>
      <c r="G43" s="242">
        <f t="shared" si="1"/>
        <v>0</v>
      </c>
      <c r="H43" s="247">
        <v>0</v>
      </c>
      <c r="I43" s="261">
        <f t="shared" si="2"/>
        <v>0</v>
      </c>
      <c r="J43" s="247">
        <v>0</v>
      </c>
      <c r="K43" s="247">
        <v>0</v>
      </c>
    </row>
    <row r="44" spans="4:11" ht="21" customHeight="1" x14ac:dyDescent="0.25">
      <c r="D44" s="481"/>
      <c r="E44" s="265" t="s">
        <v>56</v>
      </c>
      <c r="F44" s="247">
        <v>0</v>
      </c>
      <c r="G44" s="242">
        <f t="shared" si="1"/>
        <v>0</v>
      </c>
      <c r="H44" s="247">
        <v>0</v>
      </c>
      <c r="I44" s="261">
        <f t="shared" si="2"/>
        <v>0</v>
      </c>
      <c r="J44" s="247">
        <v>0</v>
      </c>
      <c r="K44" s="247">
        <v>0</v>
      </c>
    </row>
    <row r="45" spans="4:11" ht="18.75" customHeight="1" thickBot="1" x14ac:dyDescent="0.3">
      <c r="D45" s="482"/>
      <c r="E45" s="266" t="s">
        <v>57</v>
      </c>
      <c r="F45" s="247">
        <v>0</v>
      </c>
      <c r="G45" s="242">
        <f t="shared" si="1"/>
        <v>0</v>
      </c>
      <c r="H45" s="247">
        <v>0</v>
      </c>
      <c r="I45" s="261">
        <f t="shared" si="2"/>
        <v>0</v>
      </c>
      <c r="J45" s="247">
        <v>0</v>
      </c>
      <c r="K45" s="247">
        <v>0</v>
      </c>
    </row>
    <row r="46" spans="4:11" ht="16.5" customHeight="1" x14ac:dyDescent="0.25">
      <c r="D46" s="489" t="s">
        <v>287</v>
      </c>
      <c r="E46" s="489"/>
      <c r="F46" s="489"/>
      <c r="G46" s="489"/>
      <c r="H46" s="489"/>
      <c r="I46" s="489"/>
      <c r="J46" s="489"/>
      <c r="K46" s="489"/>
    </row>
  </sheetData>
  <mergeCells count="19">
    <mergeCell ref="D32:D34"/>
    <mergeCell ref="D35:D38"/>
    <mergeCell ref="D39:D41"/>
    <mergeCell ref="D42:D45"/>
    <mergeCell ref="D46:K46"/>
    <mergeCell ref="D27:D31"/>
    <mergeCell ref="D1:K1"/>
    <mergeCell ref="D2:D4"/>
    <mergeCell ref="E2:E4"/>
    <mergeCell ref="F2:G4"/>
    <mergeCell ref="H2:I4"/>
    <mergeCell ref="J2:K2"/>
    <mergeCell ref="J3:J4"/>
    <mergeCell ref="K3:K4"/>
    <mergeCell ref="D6:D8"/>
    <mergeCell ref="D9:D14"/>
    <mergeCell ref="D15:D17"/>
    <mergeCell ref="D18:D21"/>
    <mergeCell ref="D22:D2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"/>
  <sheetViews>
    <sheetView workbookViewId="0">
      <selection activeCell="S33" sqref="S33"/>
    </sheetView>
  </sheetViews>
  <sheetFormatPr baseColWidth="10"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workbookViewId="0">
      <selection activeCell="L9" sqref="L9"/>
    </sheetView>
  </sheetViews>
  <sheetFormatPr baseColWidth="10" defaultRowHeight="15" x14ac:dyDescent="0.25"/>
  <cols>
    <col min="4" max="4" width="54.28515625" customWidth="1"/>
    <col min="5" max="5" width="15.28515625" customWidth="1"/>
    <col min="6" max="6" width="14.140625" customWidth="1"/>
    <col min="7" max="7" width="15.7109375" customWidth="1"/>
    <col min="8" max="8" width="13.5703125" customWidth="1"/>
  </cols>
  <sheetData>
    <row r="1" spans="2:9" ht="32.25" customHeight="1" thickBot="1" x14ac:dyDescent="0.3">
      <c r="B1" t="s">
        <v>321</v>
      </c>
      <c r="D1" s="447" t="s">
        <v>293</v>
      </c>
      <c r="E1" s="447"/>
      <c r="F1" s="447"/>
      <c r="G1" s="447"/>
      <c r="H1" s="447"/>
    </row>
    <row r="2" spans="2:9" x14ac:dyDescent="0.25">
      <c r="D2" s="497" t="s">
        <v>294</v>
      </c>
      <c r="E2" s="497" t="s">
        <v>194</v>
      </c>
      <c r="F2" s="500" t="s">
        <v>295</v>
      </c>
      <c r="G2" s="500"/>
      <c r="H2" s="500"/>
      <c r="I2" s="26"/>
    </row>
    <row r="3" spans="2:9" ht="15.75" thickBot="1" x14ac:dyDescent="0.3">
      <c r="D3" s="498"/>
      <c r="E3" s="499"/>
      <c r="F3" s="268" t="s">
        <v>296</v>
      </c>
      <c r="G3" s="268" t="s">
        <v>297</v>
      </c>
      <c r="H3" s="268" t="s">
        <v>298</v>
      </c>
      <c r="I3" s="26"/>
    </row>
    <row r="4" spans="2:9" ht="20.25" customHeight="1" thickBot="1" x14ac:dyDescent="0.3">
      <c r="D4" s="499"/>
      <c r="E4" s="269" t="s">
        <v>6</v>
      </c>
      <c r="F4" s="269" t="s">
        <v>6</v>
      </c>
      <c r="G4" s="269" t="s">
        <v>6</v>
      </c>
      <c r="H4" s="269" t="s">
        <v>6</v>
      </c>
      <c r="I4" s="26"/>
    </row>
    <row r="5" spans="2:9" ht="18.75" customHeight="1" x14ac:dyDescent="0.25">
      <c r="D5" s="270" t="s">
        <v>65</v>
      </c>
      <c r="E5" s="271">
        <f>SUM(E6:E28)</f>
        <v>58</v>
      </c>
      <c r="F5" s="271">
        <f>SUM(F6:F26)</f>
        <v>3</v>
      </c>
      <c r="G5" s="271">
        <f>SUM(G6:G26)</f>
        <v>14</v>
      </c>
      <c r="H5" s="271">
        <f>SUM(H6:H26)</f>
        <v>41</v>
      </c>
    </row>
    <row r="6" spans="2:9" ht="22.5" customHeight="1" x14ac:dyDescent="0.25">
      <c r="D6" s="272" t="s">
        <v>299</v>
      </c>
      <c r="E6" s="273">
        <f>SUM(H6+G6+F6)</f>
        <v>14</v>
      </c>
      <c r="F6" s="274">
        <v>0</v>
      </c>
      <c r="G6" s="274">
        <v>5</v>
      </c>
      <c r="H6" s="274">
        <v>9</v>
      </c>
    </row>
    <row r="7" spans="2:9" ht="22.5" customHeight="1" x14ac:dyDescent="0.25">
      <c r="D7" s="275" t="s">
        <v>300</v>
      </c>
      <c r="E7" s="273">
        <f t="shared" ref="E7:E28" si="0">SUM(H7+G7+F7)</f>
        <v>0</v>
      </c>
      <c r="F7" s="274">
        <v>0</v>
      </c>
      <c r="G7" s="274">
        <v>0</v>
      </c>
      <c r="H7" s="274">
        <v>0</v>
      </c>
    </row>
    <row r="8" spans="2:9" ht="23.25" customHeight="1" x14ac:dyDescent="0.25">
      <c r="D8" s="276" t="s">
        <v>301</v>
      </c>
      <c r="E8" s="273">
        <f t="shared" si="0"/>
        <v>0</v>
      </c>
      <c r="F8" s="274">
        <v>0</v>
      </c>
      <c r="G8" s="274">
        <v>0</v>
      </c>
      <c r="H8" s="274">
        <v>0</v>
      </c>
    </row>
    <row r="9" spans="2:9" ht="30.75" customHeight="1" x14ac:dyDescent="0.25">
      <c r="D9" s="272" t="s">
        <v>302</v>
      </c>
      <c r="E9" s="273">
        <f t="shared" si="0"/>
        <v>0</v>
      </c>
      <c r="F9" s="274">
        <v>0</v>
      </c>
      <c r="G9" s="274">
        <v>0</v>
      </c>
      <c r="H9" s="274">
        <v>0</v>
      </c>
    </row>
    <row r="10" spans="2:9" ht="28.5" customHeight="1" x14ac:dyDescent="0.25">
      <c r="D10" s="272" t="s">
        <v>198</v>
      </c>
      <c r="E10" s="273">
        <f t="shared" si="0"/>
        <v>0</v>
      </c>
      <c r="F10" s="274">
        <v>0</v>
      </c>
      <c r="G10" s="274">
        <v>0</v>
      </c>
      <c r="H10" s="274">
        <v>0</v>
      </c>
    </row>
    <row r="11" spans="2:9" ht="22.5" customHeight="1" x14ac:dyDescent="0.25">
      <c r="D11" s="276" t="s">
        <v>303</v>
      </c>
      <c r="E11" s="273">
        <f t="shared" si="0"/>
        <v>0</v>
      </c>
      <c r="F11" s="274">
        <v>0</v>
      </c>
      <c r="G11" s="274">
        <v>0</v>
      </c>
      <c r="H11" s="274">
        <v>0</v>
      </c>
    </row>
    <row r="12" spans="2:9" ht="32.25" customHeight="1" x14ac:dyDescent="0.25">
      <c r="D12" s="272" t="s">
        <v>304</v>
      </c>
      <c r="E12" s="273">
        <f t="shared" si="0"/>
        <v>33</v>
      </c>
      <c r="F12" s="274">
        <v>3</v>
      </c>
      <c r="G12" s="274">
        <v>7</v>
      </c>
      <c r="H12" s="274">
        <v>23</v>
      </c>
    </row>
    <row r="13" spans="2:9" ht="24.75" customHeight="1" x14ac:dyDescent="0.25">
      <c r="D13" s="277" t="s">
        <v>305</v>
      </c>
      <c r="E13" s="273">
        <f t="shared" si="0"/>
        <v>1</v>
      </c>
      <c r="F13" s="274">
        <v>0</v>
      </c>
      <c r="G13" s="274">
        <v>0</v>
      </c>
      <c r="H13" s="274">
        <v>1</v>
      </c>
    </row>
    <row r="14" spans="2:9" ht="28.5" customHeight="1" x14ac:dyDescent="0.25">
      <c r="D14" s="277" t="s">
        <v>306</v>
      </c>
      <c r="E14" s="273">
        <f t="shared" si="0"/>
        <v>0</v>
      </c>
      <c r="F14" s="274">
        <v>0</v>
      </c>
      <c r="G14" s="274">
        <v>0</v>
      </c>
      <c r="H14" s="274">
        <v>0</v>
      </c>
    </row>
    <row r="15" spans="2:9" ht="28.5" customHeight="1" x14ac:dyDescent="0.25">
      <c r="D15" s="272" t="s">
        <v>307</v>
      </c>
      <c r="E15" s="273">
        <f t="shared" si="0"/>
        <v>0</v>
      </c>
      <c r="F15" s="274">
        <v>0</v>
      </c>
      <c r="G15" s="274">
        <v>0</v>
      </c>
      <c r="H15" s="274">
        <v>0</v>
      </c>
    </row>
    <row r="16" spans="2:9" ht="31.5" customHeight="1" x14ac:dyDescent="0.25">
      <c r="D16" s="277" t="s">
        <v>308</v>
      </c>
      <c r="E16" s="273">
        <f t="shared" si="0"/>
        <v>1</v>
      </c>
      <c r="F16" s="274">
        <v>0</v>
      </c>
      <c r="G16" s="274">
        <v>1</v>
      </c>
      <c r="H16" s="274">
        <v>0</v>
      </c>
    </row>
    <row r="17" spans="4:8" ht="29.25" customHeight="1" x14ac:dyDescent="0.25">
      <c r="D17" s="278" t="s">
        <v>309</v>
      </c>
      <c r="E17" s="273">
        <f t="shared" si="0"/>
        <v>0</v>
      </c>
      <c r="F17" s="274">
        <v>0</v>
      </c>
      <c r="G17" s="274">
        <v>0</v>
      </c>
      <c r="H17" s="274">
        <v>0</v>
      </c>
    </row>
    <row r="18" spans="4:8" ht="26.25" customHeight="1" x14ac:dyDescent="0.25">
      <c r="D18" s="278" t="s">
        <v>310</v>
      </c>
      <c r="E18" s="273">
        <f t="shared" si="0"/>
        <v>0</v>
      </c>
      <c r="F18" s="274">
        <v>0</v>
      </c>
      <c r="G18" s="274">
        <v>0</v>
      </c>
      <c r="H18" s="274">
        <v>0</v>
      </c>
    </row>
    <row r="19" spans="4:8" ht="27" customHeight="1" x14ac:dyDescent="0.25">
      <c r="D19" s="277" t="s">
        <v>311</v>
      </c>
      <c r="E19" s="273">
        <f t="shared" si="0"/>
        <v>0</v>
      </c>
      <c r="F19" s="274">
        <v>0</v>
      </c>
      <c r="G19" s="274">
        <v>0</v>
      </c>
      <c r="H19" s="274">
        <v>0</v>
      </c>
    </row>
    <row r="20" spans="4:8" ht="33" customHeight="1" x14ac:dyDescent="0.25">
      <c r="D20" s="282" t="s">
        <v>312</v>
      </c>
      <c r="E20" s="273">
        <f t="shared" si="0"/>
        <v>0</v>
      </c>
      <c r="F20" s="274">
        <v>0</v>
      </c>
      <c r="G20" s="274">
        <v>0</v>
      </c>
      <c r="H20" s="274">
        <v>0</v>
      </c>
    </row>
    <row r="21" spans="4:8" ht="22.5" customHeight="1" x14ac:dyDescent="0.25">
      <c r="D21" s="279" t="s">
        <v>173</v>
      </c>
      <c r="E21" s="273">
        <f t="shared" si="0"/>
        <v>0</v>
      </c>
      <c r="F21" s="274">
        <v>0</v>
      </c>
      <c r="G21" s="274">
        <v>0</v>
      </c>
      <c r="H21" s="274">
        <v>0</v>
      </c>
    </row>
    <row r="22" spans="4:8" ht="27.75" customHeight="1" x14ac:dyDescent="0.25">
      <c r="D22" s="278" t="s">
        <v>313</v>
      </c>
      <c r="E22" s="273">
        <f t="shared" si="0"/>
        <v>0</v>
      </c>
      <c r="F22" s="274">
        <v>0</v>
      </c>
      <c r="G22" s="274">
        <v>0</v>
      </c>
      <c r="H22" s="274">
        <v>0</v>
      </c>
    </row>
    <row r="23" spans="4:8" ht="24" customHeight="1" x14ac:dyDescent="0.25">
      <c r="D23" s="278" t="s">
        <v>314</v>
      </c>
      <c r="E23" s="273">
        <f t="shared" si="0"/>
        <v>0</v>
      </c>
      <c r="F23" s="274">
        <v>0</v>
      </c>
      <c r="G23" s="274">
        <v>0</v>
      </c>
      <c r="H23" s="274">
        <v>0</v>
      </c>
    </row>
    <row r="24" spans="4:8" ht="30.75" customHeight="1" x14ac:dyDescent="0.25">
      <c r="D24" s="278" t="s">
        <v>315</v>
      </c>
      <c r="E24" s="273">
        <f t="shared" si="0"/>
        <v>9</v>
      </c>
      <c r="F24" s="274">
        <v>0</v>
      </c>
      <c r="G24" s="274">
        <v>1</v>
      </c>
      <c r="H24" s="274">
        <v>8</v>
      </c>
    </row>
    <row r="25" spans="4:8" ht="21" customHeight="1" x14ac:dyDescent="0.25">
      <c r="D25" s="278" t="s">
        <v>316</v>
      </c>
      <c r="E25" s="273">
        <f t="shared" si="0"/>
        <v>0</v>
      </c>
      <c r="F25" s="274">
        <v>0</v>
      </c>
      <c r="G25" s="274">
        <v>0</v>
      </c>
      <c r="H25" s="274">
        <v>0</v>
      </c>
    </row>
    <row r="26" spans="4:8" ht="47.25" customHeight="1" x14ac:dyDescent="0.25">
      <c r="D26" s="278" t="s">
        <v>317</v>
      </c>
      <c r="E26" s="273">
        <f t="shared" si="0"/>
        <v>0</v>
      </c>
      <c r="F26" s="274">
        <v>0</v>
      </c>
      <c r="G26" s="274">
        <v>0</v>
      </c>
      <c r="H26" s="274">
        <v>0</v>
      </c>
    </row>
    <row r="27" spans="4:8" ht="27.75" customHeight="1" x14ac:dyDescent="0.25">
      <c r="D27" s="277" t="s">
        <v>318</v>
      </c>
      <c r="E27" s="273">
        <f t="shared" si="0"/>
        <v>0</v>
      </c>
      <c r="F27" s="274">
        <v>0</v>
      </c>
      <c r="G27" s="274">
        <v>0</v>
      </c>
      <c r="H27" s="274">
        <v>0</v>
      </c>
    </row>
    <row r="28" spans="4:8" ht="29.25" customHeight="1" thickBot="1" x14ac:dyDescent="0.3">
      <c r="D28" s="280" t="s">
        <v>319</v>
      </c>
      <c r="E28" s="273">
        <f t="shared" si="0"/>
        <v>0</v>
      </c>
      <c r="F28" s="274">
        <v>0</v>
      </c>
      <c r="G28" s="274">
        <v>0</v>
      </c>
      <c r="H28" s="274">
        <v>0</v>
      </c>
    </row>
    <row r="29" spans="4:8" ht="15" customHeight="1" x14ac:dyDescent="0.25">
      <c r="D29" s="501" t="s">
        <v>320</v>
      </c>
      <c r="E29" s="501"/>
      <c r="F29" s="501"/>
      <c r="G29" s="501"/>
      <c r="H29" s="501"/>
    </row>
  </sheetData>
  <mergeCells count="5">
    <mergeCell ref="D1:H1"/>
    <mergeCell ref="D2:D4"/>
    <mergeCell ref="E2:E3"/>
    <mergeCell ref="F2:H2"/>
    <mergeCell ref="D29:H2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46"/>
  <sheetViews>
    <sheetView workbookViewId="0">
      <selection activeCell="J23" sqref="J23"/>
    </sheetView>
  </sheetViews>
  <sheetFormatPr baseColWidth="10" defaultRowHeight="15" x14ac:dyDescent="0.25"/>
  <cols>
    <col min="4" max="4" width="30" customWidth="1"/>
    <col min="5" max="5" width="17.5703125" customWidth="1"/>
    <col min="6" max="6" width="14.5703125" customWidth="1"/>
    <col min="7" max="7" width="18.28515625" customWidth="1"/>
    <col min="8" max="8" width="16.85546875" customWidth="1"/>
  </cols>
  <sheetData>
    <row r="1" spans="4:9" ht="37.5" customHeight="1" thickBot="1" x14ac:dyDescent="0.3">
      <c r="D1" s="447" t="s">
        <v>322</v>
      </c>
      <c r="E1" s="447"/>
      <c r="F1" s="447"/>
      <c r="G1" s="447"/>
      <c r="H1" s="447"/>
    </row>
    <row r="2" spans="4:9" x14ac:dyDescent="0.25">
      <c r="D2" s="497" t="s">
        <v>323</v>
      </c>
      <c r="E2" s="502" t="s">
        <v>194</v>
      </c>
      <c r="F2" s="503"/>
      <c r="G2" s="500" t="s">
        <v>324</v>
      </c>
      <c r="H2" s="500"/>
      <c r="I2" s="26"/>
    </row>
    <row r="3" spans="4:9" x14ac:dyDescent="0.25">
      <c r="D3" s="498"/>
      <c r="E3" s="504"/>
      <c r="F3" s="505"/>
      <c r="G3" s="283" t="s">
        <v>325</v>
      </c>
      <c r="H3" s="283" t="s">
        <v>326</v>
      </c>
    </row>
    <row r="4" spans="4:9" ht="15.75" thickBot="1" x14ac:dyDescent="0.3">
      <c r="D4" s="499"/>
      <c r="E4" s="284" t="s">
        <v>6</v>
      </c>
      <c r="F4" s="285" t="s">
        <v>7</v>
      </c>
      <c r="G4" s="285" t="s">
        <v>6</v>
      </c>
      <c r="H4" s="285" t="s">
        <v>6</v>
      </c>
    </row>
    <row r="5" spans="4:9" x14ac:dyDescent="0.25">
      <c r="D5" s="286" t="s">
        <v>65</v>
      </c>
      <c r="E5" s="287">
        <f>SUM(E7:E45)</f>
        <v>55</v>
      </c>
      <c r="F5" s="287">
        <v>38.095238095238088</v>
      </c>
      <c r="G5" s="287">
        <f>SUM(G6:G45)</f>
        <v>43</v>
      </c>
      <c r="H5" s="287">
        <f>SUM(H6:H45)</f>
        <v>15</v>
      </c>
    </row>
    <row r="6" spans="4:9" ht="19.5" customHeight="1" x14ac:dyDescent="0.25">
      <c r="D6" s="291" t="s">
        <v>10</v>
      </c>
      <c r="E6" s="292">
        <f>SUM(H6+G6)</f>
        <v>3</v>
      </c>
      <c r="F6" s="292">
        <v>0</v>
      </c>
      <c r="G6" s="292">
        <v>3</v>
      </c>
      <c r="H6" s="292">
        <v>0</v>
      </c>
    </row>
    <row r="7" spans="4:9" ht="21" customHeight="1" x14ac:dyDescent="0.25">
      <c r="D7" s="291" t="s">
        <v>327</v>
      </c>
      <c r="E7" s="292">
        <f t="shared" ref="E7:E45" si="0">SUM(H7+G7)</f>
        <v>5</v>
      </c>
      <c r="F7" s="292">
        <v>0</v>
      </c>
      <c r="G7" s="292">
        <v>5</v>
      </c>
      <c r="H7" s="292">
        <v>0</v>
      </c>
    </row>
    <row r="8" spans="4:9" ht="17.25" customHeight="1" x14ac:dyDescent="0.25">
      <c r="D8" s="291" t="s">
        <v>328</v>
      </c>
      <c r="E8" s="292">
        <f t="shared" si="0"/>
        <v>15</v>
      </c>
      <c r="F8" s="292">
        <v>0</v>
      </c>
      <c r="G8" s="292">
        <v>13</v>
      </c>
      <c r="H8" s="292">
        <v>2</v>
      </c>
    </row>
    <row r="9" spans="4:9" ht="19.5" customHeight="1" x14ac:dyDescent="0.25">
      <c r="D9" s="291" t="s">
        <v>14</v>
      </c>
      <c r="E9" s="292">
        <f t="shared" si="0"/>
        <v>4</v>
      </c>
      <c r="F9" s="292">
        <v>23.809523809523807</v>
      </c>
      <c r="G9" s="292">
        <v>2</v>
      </c>
      <c r="H9" s="292">
        <v>2</v>
      </c>
    </row>
    <row r="10" spans="4:9" ht="20.25" customHeight="1" x14ac:dyDescent="0.25">
      <c r="D10" s="291" t="s">
        <v>329</v>
      </c>
      <c r="E10" s="292">
        <f t="shared" si="0"/>
        <v>0</v>
      </c>
      <c r="F10" s="292">
        <v>0</v>
      </c>
      <c r="G10" s="292">
        <v>0</v>
      </c>
      <c r="H10" s="292">
        <v>0</v>
      </c>
    </row>
    <row r="11" spans="4:9" ht="16.5" customHeight="1" x14ac:dyDescent="0.25">
      <c r="D11" s="291" t="s">
        <v>16</v>
      </c>
      <c r="E11" s="292">
        <f t="shared" si="0"/>
        <v>0</v>
      </c>
      <c r="F11" s="292">
        <v>0</v>
      </c>
      <c r="G11" s="292">
        <v>0</v>
      </c>
      <c r="H11" s="292">
        <v>0</v>
      </c>
    </row>
    <row r="12" spans="4:9" ht="17.25" customHeight="1" x14ac:dyDescent="0.25">
      <c r="D12" s="291" t="s">
        <v>17</v>
      </c>
      <c r="E12" s="292">
        <f t="shared" si="0"/>
        <v>0</v>
      </c>
      <c r="F12" s="292">
        <v>0</v>
      </c>
      <c r="G12" s="292">
        <v>0</v>
      </c>
      <c r="H12" s="292">
        <v>0</v>
      </c>
    </row>
    <row r="13" spans="4:9" ht="21" customHeight="1" x14ac:dyDescent="0.25">
      <c r="D13" s="291" t="s">
        <v>18</v>
      </c>
      <c r="E13" s="292">
        <f t="shared" si="0"/>
        <v>0</v>
      </c>
      <c r="F13" s="292">
        <v>0</v>
      </c>
      <c r="G13" s="292">
        <v>0</v>
      </c>
      <c r="H13" s="292">
        <v>0</v>
      </c>
    </row>
    <row r="14" spans="4:9" ht="20.25" customHeight="1" x14ac:dyDescent="0.25">
      <c r="D14" s="291" t="s">
        <v>19</v>
      </c>
      <c r="E14" s="292">
        <f t="shared" si="0"/>
        <v>0</v>
      </c>
      <c r="F14" s="292">
        <v>0</v>
      </c>
      <c r="G14" s="292">
        <v>0</v>
      </c>
      <c r="H14" s="292">
        <v>0</v>
      </c>
    </row>
    <row r="15" spans="4:9" ht="18.75" customHeight="1" x14ac:dyDescent="0.25">
      <c r="D15" s="291" t="s">
        <v>21</v>
      </c>
      <c r="E15" s="292">
        <f t="shared" si="0"/>
        <v>0</v>
      </c>
      <c r="F15" s="292">
        <v>0</v>
      </c>
      <c r="G15" s="292">
        <v>0</v>
      </c>
      <c r="H15" s="292">
        <v>0</v>
      </c>
    </row>
    <row r="16" spans="4:9" ht="16.5" customHeight="1" x14ac:dyDescent="0.25">
      <c r="D16" s="291" t="s">
        <v>22</v>
      </c>
      <c r="E16" s="292">
        <f t="shared" si="0"/>
        <v>0</v>
      </c>
      <c r="F16" s="292">
        <v>0</v>
      </c>
      <c r="G16" s="292">
        <v>0</v>
      </c>
      <c r="H16" s="292">
        <v>0</v>
      </c>
    </row>
    <row r="17" spans="4:8" ht="19.5" customHeight="1" x14ac:dyDescent="0.25">
      <c r="D17" s="291" t="s">
        <v>23</v>
      </c>
      <c r="E17" s="292">
        <f t="shared" si="0"/>
        <v>0</v>
      </c>
      <c r="F17" s="292">
        <v>0</v>
      </c>
      <c r="G17" s="292">
        <v>0</v>
      </c>
      <c r="H17" s="292">
        <v>0</v>
      </c>
    </row>
    <row r="18" spans="4:8" ht="18.75" customHeight="1" x14ac:dyDescent="0.25">
      <c r="D18" s="291" t="s">
        <v>25</v>
      </c>
      <c r="E18" s="292">
        <f t="shared" si="0"/>
        <v>0</v>
      </c>
      <c r="F18" s="292">
        <v>0</v>
      </c>
      <c r="G18" s="292">
        <v>0</v>
      </c>
      <c r="H18" s="292">
        <v>0</v>
      </c>
    </row>
    <row r="19" spans="4:8" ht="17.25" customHeight="1" x14ac:dyDescent="0.25">
      <c r="D19" s="291" t="s">
        <v>155</v>
      </c>
      <c r="E19" s="292">
        <f t="shared" si="0"/>
        <v>2</v>
      </c>
      <c r="F19" s="292">
        <v>0</v>
      </c>
      <c r="G19" s="292">
        <v>2</v>
      </c>
      <c r="H19" s="292">
        <v>0</v>
      </c>
    </row>
    <row r="20" spans="4:8" ht="18" customHeight="1" x14ac:dyDescent="0.25">
      <c r="D20" s="291" t="s">
        <v>330</v>
      </c>
      <c r="E20" s="292">
        <f t="shared" si="0"/>
        <v>0</v>
      </c>
      <c r="F20" s="292">
        <v>0</v>
      </c>
      <c r="G20" s="292">
        <v>0</v>
      </c>
      <c r="H20" s="292">
        <v>0</v>
      </c>
    </row>
    <row r="21" spans="4:8" ht="20.25" customHeight="1" x14ac:dyDescent="0.25">
      <c r="D21" s="291" t="s">
        <v>331</v>
      </c>
      <c r="E21" s="292">
        <f t="shared" si="0"/>
        <v>0</v>
      </c>
      <c r="F21" s="292">
        <v>0</v>
      </c>
      <c r="G21" s="292">
        <v>0</v>
      </c>
      <c r="H21" s="292">
        <v>0</v>
      </c>
    </row>
    <row r="22" spans="4:8" ht="21" customHeight="1" x14ac:dyDescent="0.25">
      <c r="D22" s="291" t="s">
        <v>332</v>
      </c>
      <c r="E22" s="292">
        <f t="shared" si="0"/>
        <v>0</v>
      </c>
      <c r="F22" s="292">
        <v>0</v>
      </c>
      <c r="G22" s="292">
        <v>0</v>
      </c>
      <c r="H22" s="292">
        <v>0</v>
      </c>
    </row>
    <row r="23" spans="4:8" ht="18.75" customHeight="1" x14ac:dyDescent="0.25">
      <c r="D23" s="291" t="s">
        <v>333</v>
      </c>
      <c r="E23" s="292">
        <f t="shared" si="0"/>
        <v>0</v>
      </c>
      <c r="F23" s="292">
        <v>0</v>
      </c>
      <c r="G23" s="292">
        <v>0</v>
      </c>
      <c r="H23" s="292">
        <v>0</v>
      </c>
    </row>
    <row r="24" spans="4:8" ht="18.75" customHeight="1" x14ac:dyDescent="0.25">
      <c r="D24" s="291" t="s">
        <v>334</v>
      </c>
      <c r="E24" s="292">
        <f t="shared" si="0"/>
        <v>0</v>
      </c>
      <c r="F24" s="292">
        <v>0</v>
      </c>
      <c r="G24" s="292">
        <v>0</v>
      </c>
      <c r="H24" s="292">
        <v>0</v>
      </c>
    </row>
    <row r="25" spans="4:8" ht="20.25" customHeight="1" x14ac:dyDescent="0.25">
      <c r="D25" s="291" t="s">
        <v>32</v>
      </c>
      <c r="E25" s="292">
        <f t="shared" si="0"/>
        <v>0</v>
      </c>
      <c r="F25" s="292">
        <v>0</v>
      </c>
      <c r="G25" s="292">
        <v>0</v>
      </c>
      <c r="H25" s="292">
        <v>0</v>
      </c>
    </row>
    <row r="26" spans="4:8" ht="19.5" customHeight="1" x14ac:dyDescent="0.25">
      <c r="D26" s="291" t="s">
        <v>190</v>
      </c>
      <c r="E26" s="292">
        <f t="shared" si="0"/>
        <v>0</v>
      </c>
      <c r="F26" s="292">
        <v>0</v>
      </c>
      <c r="G26" s="292">
        <v>0</v>
      </c>
      <c r="H26" s="292">
        <v>0</v>
      </c>
    </row>
    <row r="27" spans="4:8" ht="17.25" customHeight="1" x14ac:dyDescent="0.25">
      <c r="D27" s="291" t="s">
        <v>35</v>
      </c>
      <c r="E27" s="292">
        <f t="shared" si="0"/>
        <v>0</v>
      </c>
      <c r="F27" s="292">
        <v>0</v>
      </c>
      <c r="G27" s="292">
        <v>0</v>
      </c>
      <c r="H27" s="292">
        <v>0</v>
      </c>
    </row>
    <row r="28" spans="4:8" ht="20.25" customHeight="1" x14ac:dyDescent="0.25">
      <c r="D28" s="291" t="s">
        <v>36</v>
      </c>
      <c r="E28" s="292">
        <f t="shared" si="0"/>
        <v>5</v>
      </c>
      <c r="F28" s="292">
        <v>0</v>
      </c>
      <c r="G28" s="292">
        <v>4</v>
      </c>
      <c r="H28" s="292">
        <v>1</v>
      </c>
    </row>
    <row r="29" spans="4:8" ht="19.5" customHeight="1" x14ac:dyDescent="0.25">
      <c r="D29" s="291" t="s">
        <v>37</v>
      </c>
      <c r="E29" s="292">
        <f t="shared" si="0"/>
        <v>0</v>
      </c>
      <c r="F29" s="292">
        <v>0</v>
      </c>
      <c r="G29" s="292">
        <v>0</v>
      </c>
      <c r="H29" s="292">
        <v>0</v>
      </c>
    </row>
    <row r="30" spans="4:8" ht="21.75" customHeight="1" x14ac:dyDescent="0.25">
      <c r="D30" s="291" t="s">
        <v>38</v>
      </c>
      <c r="E30" s="292">
        <f t="shared" si="0"/>
        <v>0</v>
      </c>
      <c r="F30" s="292">
        <v>0</v>
      </c>
      <c r="G30" s="292">
        <v>0</v>
      </c>
      <c r="H30" s="292">
        <v>0</v>
      </c>
    </row>
    <row r="31" spans="4:8" ht="19.5" customHeight="1" x14ac:dyDescent="0.25">
      <c r="D31" s="291" t="s">
        <v>285</v>
      </c>
      <c r="E31" s="292">
        <f t="shared" si="0"/>
        <v>0</v>
      </c>
      <c r="F31" s="292">
        <v>0</v>
      </c>
      <c r="G31" s="292">
        <v>0</v>
      </c>
      <c r="H31" s="292">
        <v>0</v>
      </c>
    </row>
    <row r="32" spans="4:8" ht="17.25" customHeight="1" x14ac:dyDescent="0.25">
      <c r="D32" s="291" t="s">
        <v>41</v>
      </c>
      <c r="E32" s="292">
        <f t="shared" si="0"/>
        <v>1</v>
      </c>
      <c r="F32" s="292">
        <v>9.5238095238095237</v>
      </c>
      <c r="G32" s="292">
        <v>1</v>
      </c>
      <c r="H32" s="292">
        <v>0</v>
      </c>
    </row>
    <row r="33" spans="4:8" ht="18.75" customHeight="1" x14ac:dyDescent="0.25">
      <c r="D33" s="175" t="s">
        <v>42</v>
      </c>
      <c r="E33" s="292">
        <f t="shared" si="0"/>
        <v>0</v>
      </c>
      <c r="F33" s="292">
        <v>0</v>
      </c>
      <c r="G33" s="292">
        <v>0</v>
      </c>
      <c r="H33" s="292">
        <v>0</v>
      </c>
    </row>
    <row r="34" spans="4:8" ht="18" customHeight="1" x14ac:dyDescent="0.25">
      <c r="D34" s="291" t="s">
        <v>335</v>
      </c>
      <c r="E34" s="292">
        <f t="shared" si="0"/>
        <v>0</v>
      </c>
      <c r="F34" s="292">
        <v>0</v>
      </c>
      <c r="G34" s="292">
        <v>0</v>
      </c>
      <c r="H34" s="292">
        <v>0</v>
      </c>
    </row>
    <row r="35" spans="4:8" ht="17.25" customHeight="1" x14ac:dyDescent="0.25">
      <c r="D35" s="291" t="s">
        <v>45</v>
      </c>
      <c r="E35" s="292">
        <f t="shared" si="0"/>
        <v>0</v>
      </c>
      <c r="F35" s="292">
        <v>0</v>
      </c>
      <c r="G35" s="292">
        <v>0</v>
      </c>
      <c r="H35" s="292">
        <v>0</v>
      </c>
    </row>
    <row r="36" spans="4:8" ht="18" customHeight="1" x14ac:dyDescent="0.25">
      <c r="D36" s="291" t="s">
        <v>336</v>
      </c>
      <c r="E36" s="292">
        <f t="shared" si="0"/>
        <v>0</v>
      </c>
      <c r="F36" s="292">
        <v>0</v>
      </c>
      <c r="G36" s="292">
        <v>0</v>
      </c>
      <c r="H36" s="292">
        <v>0</v>
      </c>
    </row>
    <row r="37" spans="4:8" ht="18" customHeight="1" x14ac:dyDescent="0.25">
      <c r="D37" s="291" t="s">
        <v>47</v>
      </c>
      <c r="E37" s="292">
        <f t="shared" si="0"/>
        <v>0</v>
      </c>
      <c r="F37" s="292">
        <v>0</v>
      </c>
      <c r="G37" s="292">
        <v>0</v>
      </c>
      <c r="H37" s="292">
        <v>0</v>
      </c>
    </row>
    <row r="38" spans="4:8" ht="15.75" customHeight="1" x14ac:dyDescent="0.25">
      <c r="D38" s="291" t="s">
        <v>48</v>
      </c>
      <c r="E38" s="292">
        <f t="shared" si="0"/>
        <v>9</v>
      </c>
      <c r="F38" s="292">
        <v>0</v>
      </c>
      <c r="G38" s="292">
        <v>7</v>
      </c>
      <c r="H38" s="292">
        <v>2</v>
      </c>
    </row>
    <row r="39" spans="4:8" ht="18" customHeight="1" x14ac:dyDescent="0.25">
      <c r="D39" s="291" t="s">
        <v>50</v>
      </c>
      <c r="E39" s="292">
        <f t="shared" si="0"/>
        <v>0</v>
      </c>
      <c r="F39" s="292">
        <v>0</v>
      </c>
      <c r="G39" s="292">
        <v>0</v>
      </c>
      <c r="H39" s="292">
        <v>0</v>
      </c>
    </row>
    <row r="40" spans="4:8" ht="20.25" customHeight="1" x14ac:dyDescent="0.25">
      <c r="D40" s="175" t="s">
        <v>51</v>
      </c>
      <c r="E40" s="292">
        <f t="shared" si="0"/>
        <v>0</v>
      </c>
      <c r="F40" s="292">
        <v>0</v>
      </c>
      <c r="G40" s="292">
        <v>0</v>
      </c>
      <c r="H40" s="292">
        <v>0</v>
      </c>
    </row>
    <row r="41" spans="4:8" ht="16.5" customHeight="1" x14ac:dyDescent="0.25">
      <c r="D41" s="291" t="s">
        <v>286</v>
      </c>
      <c r="E41" s="292">
        <f t="shared" si="0"/>
        <v>6</v>
      </c>
      <c r="F41" s="292">
        <v>0</v>
      </c>
      <c r="G41" s="292">
        <v>2</v>
      </c>
      <c r="H41" s="292">
        <v>4</v>
      </c>
    </row>
    <row r="42" spans="4:8" ht="15.75" customHeight="1" x14ac:dyDescent="0.25">
      <c r="D42" s="291" t="s">
        <v>54</v>
      </c>
      <c r="E42" s="292">
        <f t="shared" si="0"/>
        <v>3</v>
      </c>
      <c r="F42" s="292">
        <v>0</v>
      </c>
      <c r="G42" s="292">
        <v>3</v>
      </c>
      <c r="H42" s="292">
        <v>0</v>
      </c>
    </row>
    <row r="43" spans="4:8" ht="21" customHeight="1" x14ac:dyDescent="0.25">
      <c r="D43" s="291" t="s">
        <v>55</v>
      </c>
      <c r="E43" s="292">
        <f t="shared" si="0"/>
        <v>0</v>
      </c>
      <c r="F43" s="292">
        <v>0</v>
      </c>
      <c r="G43" s="292">
        <v>0</v>
      </c>
      <c r="H43" s="292">
        <v>0</v>
      </c>
    </row>
    <row r="44" spans="4:8" ht="18" customHeight="1" x14ac:dyDescent="0.25">
      <c r="D44" s="291" t="s">
        <v>337</v>
      </c>
      <c r="E44" s="292">
        <f t="shared" si="0"/>
        <v>5</v>
      </c>
      <c r="F44" s="292">
        <v>4.7619047619047619</v>
      </c>
      <c r="G44" s="292">
        <v>1</v>
      </c>
      <c r="H44" s="292">
        <v>4</v>
      </c>
    </row>
    <row r="45" spans="4:8" ht="19.5" customHeight="1" thickBot="1" x14ac:dyDescent="0.3">
      <c r="D45" s="293" t="s">
        <v>57</v>
      </c>
      <c r="E45" s="294">
        <f t="shared" si="0"/>
        <v>0</v>
      </c>
      <c r="F45" s="294">
        <v>0</v>
      </c>
      <c r="G45" s="294">
        <v>0</v>
      </c>
      <c r="H45" s="294">
        <v>0</v>
      </c>
    </row>
    <row r="46" spans="4:8" x14ac:dyDescent="0.25">
      <c r="D46" s="290" t="s">
        <v>338</v>
      </c>
      <c r="E46" s="290"/>
      <c r="F46" s="290"/>
      <c r="G46" s="290"/>
      <c r="H46" s="290"/>
    </row>
  </sheetData>
  <mergeCells count="4">
    <mergeCell ref="D1:H1"/>
    <mergeCell ref="D2:D4"/>
    <mergeCell ref="E2:F3"/>
    <mergeCell ref="G2:H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G67"/>
  <sheetViews>
    <sheetView workbookViewId="0">
      <selection activeCell="K44" sqref="K44"/>
    </sheetView>
  </sheetViews>
  <sheetFormatPr baseColWidth="10" defaultRowHeight="39" customHeight="1" x14ac:dyDescent="0.25"/>
  <cols>
    <col min="4" max="4" width="37.85546875" customWidth="1"/>
    <col min="5" max="5" width="25" customWidth="1"/>
    <col min="6" max="6" width="21.28515625" customWidth="1"/>
  </cols>
  <sheetData>
    <row r="1" spans="4:7" ht="36.75" customHeight="1" thickBot="1" x14ac:dyDescent="0.3">
      <c r="D1" s="447" t="s">
        <v>339</v>
      </c>
      <c r="E1" s="447"/>
      <c r="F1" s="447"/>
    </row>
    <row r="2" spans="4:7" ht="15" x14ac:dyDescent="0.25">
      <c r="D2" s="497" t="s">
        <v>323</v>
      </c>
      <c r="E2" s="506" t="s">
        <v>340</v>
      </c>
      <c r="F2" s="506"/>
      <c r="G2" s="26"/>
    </row>
    <row r="3" spans="4:7" ht="15" x14ac:dyDescent="0.25">
      <c r="D3" s="498"/>
      <c r="E3" s="283" t="s">
        <v>241</v>
      </c>
      <c r="F3" s="295" t="s">
        <v>242</v>
      </c>
      <c r="G3" s="26"/>
    </row>
    <row r="4" spans="4:7" ht="15.75" thickBot="1" x14ac:dyDescent="0.3">
      <c r="D4" s="499"/>
      <c r="E4" s="296" t="s">
        <v>6</v>
      </c>
      <c r="F4" s="297" t="s">
        <v>6</v>
      </c>
      <c r="G4" s="26"/>
    </row>
    <row r="5" spans="4:7" ht="15" x14ac:dyDescent="0.25">
      <c r="D5" s="270" t="s">
        <v>65</v>
      </c>
      <c r="E5" s="298">
        <f>SUM(E6:E45)</f>
        <v>1</v>
      </c>
      <c r="F5" s="299">
        <f>SUM(F6:F45)</f>
        <v>57</v>
      </c>
    </row>
    <row r="6" spans="4:7" ht="18.75" customHeight="1" x14ac:dyDescent="0.25">
      <c r="D6" s="291" t="s">
        <v>10</v>
      </c>
      <c r="E6" s="281">
        <v>0</v>
      </c>
      <c r="F6" s="300">
        <v>3</v>
      </c>
    </row>
    <row r="7" spans="4:7" ht="18" customHeight="1" x14ac:dyDescent="0.25">
      <c r="D7" s="291" t="s">
        <v>327</v>
      </c>
      <c r="E7" s="281">
        <v>0</v>
      </c>
      <c r="F7" s="301">
        <v>7</v>
      </c>
    </row>
    <row r="8" spans="4:7" ht="15" x14ac:dyDescent="0.25">
      <c r="D8" s="291" t="s">
        <v>328</v>
      </c>
      <c r="E8" s="281">
        <v>0</v>
      </c>
      <c r="F8" s="301">
        <v>13</v>
      </c>
    </row>
    <row r="9" spans="4:7" ht="15" x14ac:dyDescent="0.25">
      <c r="D9" s="291" t="s">
        <v>14</v>
      </c>
      <c r="E9" s="281">
        <v>0</v>
      </c>
      <c r="F9" s="301">
        <v>4</v>
      </c>
    </row>
    <row r="10" spans="4:7" ht="15" x14ac:dyDescent="0.25">
      <c r="D10" s="288" t="s">
        <v>341</v>
      </c>
      <c r="E10" s="281">
        <v>0</v>
      </c>
      <c r="F10" s="301">
        <v>0</v>
      </c>
    </row>
    <row r="11" spans="4:7" ht="15" x14ac:dyDescent="0.25">
      <c r="D11" s="288" t="s">
        <v>16</v>
      </c>
      <c r="E11" s="281">
        <v>0</v>
      </c>
      <c r="F11" s="301">
        <v>0</v>
      </c>
    </row>
    <row r="12" spans="4:7" ht="15" x14ac:dyDescent="0.25">
      <c r="D12" s="288" t="s">
        <v>17</v>
      </c>
      <c r="E12" s="281">
        <v>0</v>
      </c>
      <c r="F12" s="301">
        <v>0</v>
      </c>
    </row>
    <row r="13" spans="4:7" ht="15" x14ac:dyDescent="0.25">
      <c r="D13" s="288" t="s">
        <v>18</v>
      </c>
      <c r="E13" s="281">
        <v>0</v>
      </c>
      <c r="F13" s="301">
        <v>0</v>
      </c>
    </row>
    <row r="14" spans="4:7" ht="15" x14ac:dyDescent="0.25">
      <c r="D14" s="288" t="s">
        <v>19</v>
      </c>
      <c r="E14" s="281">
        <v>0</v>
      </c>
      <c r="F14" s="301">
        <v>0</v>
      </c>
    </row>
    <row r="15" spans="4:7" ht="15" x14ac:dyDescent="0.25">
      <c r="D15" s="288" t="s">
        <v>21</v>
      </c>
      <c r="E15" s="281">
        <v>0</v>
      </c>
      <c r="F15" s="301">
        <v>0</v>
      </c>
    </row>
    <row r="16" spans="4:7" ht="15" x14ac:dyDescent="0.25">
      <c r="D16" s="288" t="s">
        <v>22</v>
      </c>
      <c r="E16" s="281">
        <v>0</v>
      </c>
      <c r="F16" s="301">
        <v>0</v>
      </c>
    </row>
    <row r="17" spans="4:6" ht="15" x14ac:dyDescent="0.25">
      <c r="D17" s="288" t="s">
        <v>23</v>
      </c>
      <c r="E17" s="281">
        <v>0</v>
      </c>
      <c r="F17" s="301">
        <v>0</v>
      </c>
    </row>
    <row r="18" spans="4:6" ht="15" x14ac:dyDescent="0.25">
      <c r="D18" s="288" t="s">
        <v>25</v>
      </c>
      <c r="E18" s="281">
        <v>0</v>
      </c>
      <c r="F18" s="301">
        <v>0</v>
      </c>
    </row>
    <row r="19" spans="4:6" ht="15" x14ac:dyDescent="0.25">
      <c r="D19" s="288" t="s">
        <v>155</v>
      </c>
      <c r="E19" s="281">
        <v>0</v>
      </c>
      <c r="F19" s="301">
        <v>2</v>
      </c>
    </row>
    <row r="20" spans="4:6" ht="15" x14ac:dyDescent="0.25">
      <c r="D20" s="288" t="s">
        <v>330</v>
      </c>
      <c r="E20" s="281">
        <v>0</v>
      </c>
      <c r="F20" s="301">
        <v>0</v>
      </c>
    </row>
    <row r="21" spans="4:6" ht="15" x14ac:dyDescent="0.25">
      <c r="D21" s="288" t="s">
        <v>331</v>
      </c>
      <c r="E21" s="281">
        <v>0</v>
      </c>
      <c r="F21" s="301">
        <v>0</v>
      </c>
    </row>
    <row r="22" spans="4:6" ht="15" x14ac:dyDescent="0.25">
      <c r="D22" s="288" t="s">
        <v>332</v>
      </c>
      <c r="E22" s="281">
        <v>0</v>
      </c>
      <c r="F22" s="301">
        <v>0</v>
      </c>
    </row>
    <row r="23" spans="4:6" ht="15" x14ac:dyDescent="0.25">
      <c r="D23" s="288" t="s">
        <v>333</v>
      </c>
      <c r="E23" s="281">
        <v>0</v>
      </c>
      <c r="F23" s="301">
        <v>0</v>
      </c>
    </row>
    <row r="24" spans="4:6" ht="15" x14ac:dyDescent="0.25">
      <c r="D24" s="288" t="s">
        <v>334</v>
      </c>
      <c r="E24" s="281">
        <v>0</v>
      </c>
      <c r="F24" s="301">
        <v>0</v>
      </c>
    </row>
    <row r="25" spans="4:6" ht="15" x14ac:dyDescent="0.25">
      <c r="D25" s="288" t="s">
        <v>32</v>
      </c>
      <c r="E25" s="281">
        <v>0</v>
      </c>
      <c r="F25" s="301">
        <v>0</v>
      </c>
    </row>
    <row r="26" spans="4:6" ht="15" x14ac:dyDescent="0.25">
      <c r="D26" s="288" t="s">
        <v>190</v>
      </c>
      <c r="E26" s="281">
        <v>0</v>
      </c>
      <c r="F26" s="301">
        <v>0</v>
      </c>
    </row>
    <row r="27" spans="4:6" ht="15" x14ac:dyDescent="0.25">
      <c r="D27" s="288" t="s">
        <v>35</v>
      </c>
      <c r="E27" s="281">
        <v>0</v>
      </c>
      <c r="F27" s="301">
        <v>0</v>
      </c>
    </row>
    <row r="28" spans="4:6" ht="15" x14ac:dyDescent="0.25">
      <c r="D28" s="288" t="s">
        <v>36</v>
      </c>
      <c r="E28" s="281">
        <v>0</v>
      </c>
      <c r="F28" s="301">
        <v>5</v>
      </c>
    </row>
    <row r="29" spans="4:6" ht="15" x14ac:dyDescent="0.25">
      <c r="D29" s="288" t="s">
        <v>37</v>
      </c>
      <c r="E29" s="281">
        <v>0</v>
      </c>
      <c r="F29" s="301">
        <v>0</v>
      </c>
    </row>
    <row r="30" spans="4:6" ht="15" x14ac:dyDescent="0.25">
      <c r="D30" s="288" t="s">
        <v>38</v>
      </c>
      <c r="E30" s="281">
        <v>0</v>
      </c>
      <c r="F30" s="301">
        <v>0</v>
      </c>
    </row>
    <row r="31" spans="4:6" ht="15" x14ac:dyDescent="0.25">
      <c r="D31" s="288" t="s">
        <v>285</v>
      </c>
      <c r="E31" s="281">
        <v>0</v>
      </c>
      <c r="F31" s="301">
        <v>0</v>
      </c>
    </row>
    <row r="32" spans="4:6" ht="15" x14ac:dyDescent="0.25">
      <c r="D32" s="288" t="s">
        <v>41</v>
      </c>
      <c r="E32" s="281">
        <v>0</v>
      </c>
      <c r="F32" s="301">
        <v>1</v>
      </c>
    </row>
    <row r="33" spans="4:6" ht="15" x14ac:dyDescent="0.25">
      <c r="D33" s="288" t="s">
        <v>42</v>
      </c>
      <c r="E33" s="281">
        <v>0</v>
      </c>
      <c r="F33" s="301">
        <v>0</v>
      </c>
    </row>
    <row r="34" spans="4:6" ht="15" x14ac:dyDescent="0.25">
      <c r="D34" s="288" t="s">
        <v>335</v>
      </c>
      <c r="E34" s="281">
        <v>0</v>
      </c>
      <c r="F34" s="301">
        <v>0</v>
      </c>
    </row>
    <row r="35" spans="4:6" ht="15" x14ac:dyDescent="0.25">
      <c r="D35" s="288" t="s">
        <v>45</v>
      </c>
      <c r="E35" s="281">
        <v>0</v>
      </c>
      <c r="F35" s="301">
        <v>0</v>
      </c>
    </row>
    <row r="36" spans="4:6" ht="15" x14ac:dyDescent="0.25">
      <c r="D36" s="288" t="s">
        <v>336</v>
      </c>
      <c r="E36" s="281">
        <v>0</v>
      </c>
      <c r="F36" s="301">
        <v>0</v>
      </c>
    </row>
    <row r="37" spans="4:6" ht="15" x14ac:dyDescent="0.25">
      <c r="D37" s="288" t="s">
        <v>47</v>
      </c>
      <c r="E37" s="281">
        <v>0</v>
      </c>
      <c r="F37" s="301">
        <v>0</v>
      </c>
    </row>
    <row r="38" spans="4:6" ht="15" x14ac:dyDescent="0.25">
      <c r="D38" s="288" t="s">
        <v>48</v>
      </c>
      <c r="E38" s="281">
        <v>0</v>
      </c>
      <c r="F38" s="301">
        <v>9</v>
      </c>
    </row>
    <row r="39" spans="4:6" ht="15" x14ac:dyDescent="0.25">
      <c r="D39" s="288" t="s">
        <v>50</v>
      </c>
      <c r="E39" s="281">
        <v>0</v>
      </c>
      <c r="F39" s="301">
        <v>0</v>
      </c>
    </row>
    <row r="40" spans="4:6" ht="15" x14ac:dyDescent="0.25">
      <c r="D40" s="288" t="s">
        <v>51</v>
      </c>
      <c r="E40" s="281">
        <v>0</v>
      </c>
      <c r="F40" s="301">
        <v>0</v>
      </c>
    </row>
    <row r="41" spans="4:6" ht="15" x14ac:dyDescent="0.25">
      <c r="D41" s="288" t="s">
        <v>286</v>
      </c>
      <c r="E41" s="281">
        <v>0</v>
      </c>
      <c r="F41" s="301">
        <v>6</v>
      </c>
    </row>
    <row r="42" spans="4:6" ht="15" x14ac:dyDescent="0.25">
      <c r="D42" s="288" t="s">
        <v>54</v>
      </c>
      <c r="E42" s="281">
        <v>0</v>
      </c>
      <c r="F42" s="301">
        <v>3</v>
      </c>
    </row>
    <row r="43" spans="4:6" ht="15" x14ac:dyDescent="0.25">
      <c r="D43" s="288" t="s">
        <v>55</v>
      </c>
      <c r="E43" s="281">
        <v>0</v>
      </c>
      <c r="F43" s="301">
        <v>0</v>
      </c>
    </row>
    <row r="44" spans="4:6" ht="15" x14ac:dyDescent="0.25">
      <c r="D44" s="288" t="s">
        <v>337</v>
      </c>
      <c r="E44" s="281">
        <v>1</v>
      </c>
      <c r="F44" s="301">
        <v>4</v>
      </c>
    </row>
    <row r="45" spans="4:6" ht="15.75" thickBot="1" x14ac:dyDescent="0.3">
      <c r="D45" s="289" t="s">
        <v>57</v>
      </c>
      <c r="E45" s="281">
        <v>0</v>
      </c>
      <c r="F45" s="301">
        <v>0</v>
      </c>
    </row>
    <row r="46" spans="4:6" ht="15" x14ac:dyDescent="0.25">
      <c r="D46" s="507" t="s">
        <v>320</v>
      </c>
      <c r="E46" s="507"/>
      <c r="F46" s="507"/>
    </row>
    <row r="47" spans="4:6" ht="15" x14ac:dyDescent="0.25"/>
    <row r="48" spans="4:6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</sheetData>
  <mergeCells count="4">
    <mergeCell ref="D1:F1"/>
    <mergeCell ref="D2:D4"/>
    <mergeCell ref="E2:F2"/>
    <mergeCell ref="D46:F4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7"/>
  <sheetViews>
    <sheetView tabSelected="1" topLeftCell="A19" workbookViewId="0">
      <selection activeCell="K10" sqref="K10"/>
    </sheetView>
  </sheetViews>
  <sheetFormatPr baseColWidth="10" defaultRowHeight="15" x14ac:dyDescent="0.25"/>
  <cols>
    <col min="2" max="2" width="17.42578125" customWidth="1"/>
    <col min="3" max="3" width="23" customWidth="1"/>
    <col min="4" max="4" width="15.42578125" customWidth="1"/>
    <col min="5" max="6" width="14.28515625" customWidth="1"/>
    <col min="7" max="7" width="13.28515625" customWidth="1"/>
    <col min="8" max="8" width="13.85546875" customWidth="1"/>
    <col min="9" max="9" width="12.5703125" customWidth="1"/>
  </cols>
  <sheetData>
    <row r="1" spans="2:10" ht="16.5" thickBot="1" x14ac:dyDescent="0.3">
      <c r="B1" s="508" t="s">
        <v>368</v>
      </c>
      <c r="C1" s="508"/>
      <c r="D1" s="508"/>
      <c r="E1" s="508"/>
      <c r="F1" s="508"/>
      <c r="G1" s="508"/>
      <c r="H1" s="508"/>
      <c r="I1" s="508"/>
    </row>
    <row r="2" spans="2:10" ht="17.25" customHeight="1" x14ac:dyDescent="0.25">
      <c r="B2" s="484" t="s">
        <v>179</v>
      </c>
      <c r="C2" s="383"/>
      <c r="D2" s="509" t="s">
        <v>291</v>
      </c>
      <c r="E2" s="509"/>
      <c r="F2" s="254"/>
      <c r="G2" s="254"/>
      <c r="H2" s="484" t="s">
        <v>239</v>
      </c>
      <c r="I2" s="484"/>
    </row>
    <row r="3" spans="2:10" ht="15" customHeight="1" x14ac:dyDescent="0.25">
      <c r="B3" s="472"/>
      <c r="C3" s="493" t="s">
        <v>2</v>
      </c>
      <c r="D3" s="510"/>
      <c r="E3" s="510"/>
      <c r="F3" s="510" t="s">
        <v>65</v>
      </c>
      <c r="G3" s="510"/>
      <c r="H3" s="472"/>
      <c r="I3" s="472"/>
    </row>
    <row r="4" spans="2:10" ht="21.75" customHeight="1" x14ac:dyDescent="0.25">
      <c r="B4" s="472"/>
      <c r="C4" s="493"/>
      <c r="D4" s="510"/>
      <c r="E4" s="510"/>
      <c r="F4" s="510"/>
      <c r="G4" s="510"/>
      <c r="H4" s="384" t="s">
        <v>242</v>
      </c>
      <c r="I4" s="384" t="s">
        <v>241</v>
      </c>
      <c r="J4" s="26"/>
    </row>
    <row r="5" spans="2:10" ht="21.75" customHeight="1" thickBot="1" x14ac:dyDescent="0.3">
      <c r="B5" s="485"/>
      <c r="C5" s="494"/>
      <c r="D5" s="385" t="s">
        <v>6</v>
      </c>
      <c r="E5" s="385" t="s">
        <v>7</v>
      </c>
      <c r="F5" s="385" t="s">
        <v>6</v>
      </c>
      <c r="G5" s="385" t="s">
        <v>7</v>
      </c>
      <c r="H5" s="385" t="s">
        <v>6</v>
      </c>
      <c r="I5" s="385" t="s">
        <v>6</v>
      </c>
    </row>
    <row r="6" spans="2:10" ht="16.5" customHeight="1" x14ac:dyDescent="0.25">
      <c r="B6" s="386" t="s">
        <v>65</v>
      </c>
      <c r="C6" s="386"/>
      <c r="D6" s="387">
        <f>SUM(D7:D46)</f>
        <v>125</v>
      </c>
      <c r="E6" s="388">
        <v>99.999999999999986</v>
      </c>
      <c r="F6" s="387">
        <f>SUM(F7:F46)</f>
        <v>3321</v>
      </c>
      <c r="G6" s="387">
        <v>100.00000000000001</v>
      </c>
      <c r="H6" s="389">
        <f>SUM(H7:H46)</f>
        <v>1479</v>
      </c>
      <c r="I6" s="389">
        <f>SUM(I7:I46)</f>
        <v>1842</v>
      </c>
    </row>
    <row r="7" spans="2:10" x14ac:dyDescent="0.25">
      <c r="B7" s="481" t="s">
        <v>9</v>
      </c>
      <c r="C7" s="226" t="s">
        <v>281</v>
      </c>
      <c r="D7" s="249">
        <v>4</v>
      </c>
      <c r="E7" s="390">
        <v>0</v>
      </c>
      <c r="F7" s="249">
        <f>SUM(I7+H7)</f>
        <v>97</v>
      </c>
      <c r="G7" s="390">
        <v>0</v>
      </c>
      <c r="H7" s="249">
        <v>38</v>
      </c>
      <c r="I7" s="249">
        <v>59</v>
      </c>
    </row>
    <row r="8" spans="2:10" x14ac:dyDescent="0.25">
      <c r="B8" s="481"/>
      <c r="C8" s="227" t="s">
        <v>282</v>
      </c>
      <c r="D8" s="244">
        <v>11</v>
      </c>
      <c r="E8" s="390">
        <v>30</v>
      </c>
      <c r="F8" s="249">
        <f t="shared" ref="F8:F46" si="0">SUM(I8+H8)</f>
        <v>430</v>
      </c>
      <c r="G8" s="390">
        <v>42.064372918978918</v>
      </c>
      <c r="H8" s="244">
        <v>264</v>
      </c>
      <c r="I8" s="244">
        <v>166</v>
      </c>
    </row>
    <row r="9" spans="2:10" ht="15.75" thickBot="1" x14ac:dyDescent="0.3">
      <c r="B9" s="482"/>
      <c r="C9" s="229" t="s">
        <v>12</v>
      </c>
      <c r="D9" s="245">
        <v>7</v>
      </c>
      <c r="E9" s="391">
        <v>3.3333333333333335</v>
      </c>
      <c r="F9" s="253">
        <f t="shared" si="0"/>
        <v>237</v>
      </c>
      <c r="G9" s="391">
        <v>5.4384017758046621</v>
      </c>
      <c r="H9" s="245">
        <v>140</v>
      </c>
      <c r="I9" s="245">
        <v>97</v>
      </c>
    </row>
    <row r="10" spans="2:10" x14ac:dyDescent="0.25">
      <c r="B10" s="488" t="s">
        <v>13</v>
      </c>
      <c r="C10" s="235" t="s">
        <v>14</v>
      </c>
      <c r="D10" s="244">
        <v>0</v>
      </c>
      <c r="E10" s="390">
        <v>10</v>
      </c>
      <c r="F10" s="249">
        <f t="shared" si="0"/>
        <v>0</v>
      </c>
      <c r="G10" s="390">
        <v>1.8867924528301887</v>
      </c>
      <c r="H10" s="244">
        <v>0</v>
      </c>
      <c r="I10" s="244">
        <v>0</v>
      </c>
    </row>
    <row r="11" spans="2:10" ht="14.25" customHeight="1" x14ac:dyDescent="0.25">
      <c r="B11" s="481"/>
      <c r="C11" s="227" t="s">
        <v>283</v>
      </c>
      <c r="D11" s="244">
        <v>10</v>
      </c>
      <c r="E11" s="390">
        <v>3.3333333333333335</v>
      </c>
      <c r="F11" s="249">
        <f t="shared" si="0"/>
        <v>379</v>
      </c>
      <c r="G11" s="390">
        <v>1.3318534961154271</v>
      </c>
      <c r="H11" s="244">
        <v>138</v>
      </c>
      <c r="I11" s="244">
        <v>241</v>
      </c>
    </row>
    <row r="12" spans="2:10" ht="12.75" customHeight="1" x14ac:dyDescent="0.25">
      <c r="B12" s="481"/>
      <c r="C12" s="227" t="s">
        <v>18</v>
      </c>
      <c r="D12" s="244">
        <v>0</v>
      </c>
      <c r="E12" s="390">
        <v>0</v>
      </c>
      <c r="F12" s="249">
        <f t="shared" si="0"/>
        <v>0</v>
      </c>
      <c r="G12" s="390">
        <v>0</v>
      </c>
      <c r="H12" s="244">
        <v>0</v>
      </c>
      <c r="I12" s="244">
        <v>0</v>
      </c>
    </row>
    <row r="13" spans="2:10" ht="13.5" customHeight="1" x14ac:dyDescent="0.25">
      <c r="B13" s="481"/>
      <c r="C13" s="227" t="s">
        <v>292</v>
      </c>
      <c r="D13" s="244">
        <v>8</v>
      </c>
      <c r="E13" s="390">
        <v>6.666666666666667</v>
      </c>
      <c r="F13" s="249">
        <f t="shared" si="0"/>
        <v>91</v>
      </c>
      <c r="G13" s="390">
        <v>3.3296337402885685</v>
      </c>
      <c r="H13" s="244">
        <v>29</v>
      </c>
      <c r="I13" s="244">
        <v>62</v>
      </c>
    </row>
    <row r="14" spans="2:10" ht="14.25" customHeight="1" x14ac:dyDescent="0.25">
      <c r="B14" s="481"/>
      <c r="C14" s="227" t="s">
        <v>17</v>
      </c>
      <c r="D14" s="244">
        <v>3</v>
      </c>
      <c r="E14" s="390">
        <v>0</v>
      </c>
      <c r="F14" s="249">
        <f t="shared" si="0"/>
        <v>144</v>
      </c>
      <c r="G14" s="390">
        <v>0</v>
      </c>
      <c r="H14" s="244">
        <v>60</v>
      </c>
      <c r="I14" s="244">
        <v>84</v>
      </c>
    </row>
    <row r="15" spans="2:10" ht="15.75" thickBot="1" x14ac:dyDescent="0.3">
      <c r="B15" s="482"/>
      <c r="C15" s="229" t="s">
        <v>19</v>
      </c>
      <c r="D15" s="245">
        <v>2</v>
      </c>
      <c r="E15" s="391">
        <v>0</v>
      </c>
      <c r="F15" s="253">
        <f t="shared" si="0"/>
        <v>28</v>
      </c>
      <c r="G15" s="391">
        <v>0</v>
      </c>
      <c r="H15" s="245">
        <v>11</v>
      </c>
      <c r="I15" s="245">
        <v>17</v>
      </c>
    </row>
    <row r="16" spans="2:10" ht="15.75" customHeight="1" x14ac:dyDescent="0.25">
      <c r="B16" s="488" t="s">
        <v>20</v>
      </c>
      <c r="C16" s="235" t="s">
        <v>21</v>
      </c>
      <c r="D16" s="244">
        <v>0</v>
      </c>
      <c r="E16" s="390">
        <v>0</v>
      </c>
      <c r="F16" s="249">
        <f t="shared" si="0"/>
        <v>0</v>
      </c>
      <c r="G16" s="390">
        <v>0</v>
      </c>
      <c r="H16" s="244">
        <v>0</v>
      </c>
      <c r="I16" s="244">
        <v>0</v>
      </c>
    </row>
    <row r="17" spans="2:9" x14ac:dyDescent="0.25">
      <c r="B17" s="481"/>
      <c r="C17" s="227" t="s">
        <v>22</v>
      </c>
      <c r="D17" s="244">
        <v>0</v>
      </c>
      <c r="E17" s="390">
        <v>3.3333333333333335</v>
      </c>
      <c r="F17" s="249">
        <f t="shared" si="0"/>
        <v>0</v>
      </c>
      <c r="G17" s="390">
        <v>3.4406215316315207</v>
      </c>
      <c r="H17" s="244">
        <v>0</v>
      </c>
      <c r="I17" s="244">
        <v>0</v>
      </c>
    </row>
    <row r="18" spans="2:9" ht="15.75" thickBot="1" x14ac:dyDescent="0.3">
      <c r="B18" s="482"/>
      <c r="C18" s="229" t="s">
        <v>23</v>
      </c>
      <c r="D18" s="245">
        <v>1</v>
      </c>
      <c r="E18" s="391">
        <v>0</v>
      </c>
      <c r="F18" s="253">
        <f t="shared" si="0"/>
        <v>26</v>
      </c>
      <c r="G18" s="391">
        <v>0</v>
      </c>
      <c r="H18" s="245">
        <v>7</v>
      </c>
      <c r="I18" s="245">
        <v>19</v>
      </c>
    </row>
    <row r="19" spans="2:9" ht="13.5" customHeight="1" x14ac:dyDescent="0.25">
      <c r="B19" s="488" t="s">
        <v>24</v>
      </c>
      <c r="C19" s="235" t="s">
        <v>25</v>
      </c>
      <c r="D19" s="244">
        <v>0</v>
      </c>
      <c r="E19" s="390">
        <v>0</v>
      </c>
      <c r="F19" s="249">
        <f t="shared" si="0"/>
        <v>0</v>
      </c>
      <c r="G19" s="390">
        <v>0</v>
      </c>
      <c r="H19" s="244">
        <v>0</v>
      </c>
      <c r="I19" s="244">
        <v>0</v>
      </c>
    </row>
    <row r="20" spans="2:9" x14ac:dyDescent="0.25">
      <c r="B20" s="481"/>
      <c r="C20" s="227" t="s">
        <v>155</v>
      </c>
      <c r="D20" s="244">
        <v>4</v>
      </c>
      <c r="E20" s="390">
        <v>3.3333333333333335</v>
      </c>
      <c r="F20" s="249">
        <f t="shared" si="0"/>
        <v>41</v>
      </c>
      <c r="G20" s="390">
        <v>9.1009988901220868</v>
      </c>
      <c r="H20" s="244">
        <v>11</v>
      </c>
      <c r="I20" s="244">
        <v>30</v>
      </c>
    </row>
    <row r="21" spans="2:9" x14ac:dyDescent="0.25">
      <c r="B21" s="481"/>
      <c r="C21" s="227" t="s">
        <v>156</v>
      </c>
      <c r="D21" s="244">
        <v>7</v>
      </c>
      <c r="E21" s="390">
        <v>10</v>
      </c>
      <c r="F21" s="249">
        <f t="shared" si="0"/>
        <v>109</v>
      </c>
      <c r="G21" s="390">
        <v>4.9944506104328523</v>
      </c>
      <c r="H21" s="244">
        <v>55</v>
      </c>
      <c r="I21" s="244">
        <v>54</v>
      </c>
    </row>
    <row r="22" spans="2:9" ht="15.75" thickBot="1" x14ac:dyDescent="0.3">
      <c r="B22" s="482"/>
      <c r="C22" s="229" t="s">
        <v>27</v>
      </c>
      <c r="D22" s="245">
        <v>3</v>
      </c>
      <c r="E22" s="391">
        <v>3.3333333333333335</v>
      </c>
      <c r="F22" s="253">
        <f t="shared" si="0"/>
        <v>75</v>
      </c>
      <c r="G22" s="391">
        <v>1.1098779134295227</v>
      </c>
      <c r="H22" s="245">
        <v>26</v>
      </c>
      <c r="I22" s="245">
        <v>49</v>
      </c>
    </row>
    <row r="23" spans="2:9" ht="20.25" customHeight="1" x14ac:dyDescent="0.25">
      <c r="B23" s="488" t="s">
        <v>28</v>
      </c>
      <c r="C23" s="235" t="s">
        <v>29</v>
      </c>
      <c r="D23" s="244">
        <v>14</v>
      </c>
      <c r="E23" s="390">
        <v>0</v>
      </c>
      <c r="F23" s="249">
        <f t="shared" si="0"/>
        <v>383</v>
      </c>
      <c r="G23" s="390">
        <v>0</v>
      </c>
      <c r="H23" s="244">
        <v>143</v>
      </c>
      <c r="I23" s="244">
        <v>240</v>
      </c>
    </row>
    <row r="24" spans="2:9" ht="16.5" customHeight="1" x14ac:dyDescent="0.25">
      <c r="B24" s="481"/>
      <c r="C24" s="227" t="s">
        <v>30</v>
      </c>
      <c r="D24" s="244">
        <v>3</v>
      </c>
      <c r="E24" s="390">
        <v>0</v>
      </c>
      <c r="F24" s="249">
        <f t="shared" si="0"/>
        <v>56</v>
      </c>
      <c r="G24" s="390">
        <v>0</v>
      </c>
      <c r="H24" s="244">
        <v>50</v>
      </c>
      <c r="I24" s="244">
        <v>6</v>
      </c>
    </row>
    <row r="25" spans="2:9" x14ac:dyDescent="0.25">
      <c r="B25" s="481"/>
      <c r="C25" s="227" t="s">
        <v>31</v>
      </c>
      <c r="D25" s="244">
        <v>3</v>
      </c>
      <c r="E25" s="390">
        <v>0</v>
      </c>
      <c r="F25" s="249">
        <f t="shared" si="0"/>
        <v>100</v>
      </c>
      <c r="G25" s="390">
        <v>0</v>
      </c>
      <c r="H25" s="244">
        <v>52</v>
      </c>
      <c r="I25" s="244">
        <v>48</v>
      </c>
    </row>
    <row r="26" spans="2:9" x14ac:dyDescent="0.25">
      <c r="B26" s="481"/>
      <c r="C26" s="227" t="s">
        <v>32</v>
      </c>
      <c r="D26" s="244">
        <v>1</v>
      </c>
      <c r="E26" s="390">
        <v>0</v>
      </c>
      <c r="F26" s="249">
        <f t="shared" si="0"/>
        <v>67</v>
      </c>
      <c r="G26" s="390">
        <v>0</v>
      </c>
      <c r="H26" s="244">
        <v>48</v>
      </c>
      <c r="I26" s="244">
        <v>19</v>
      </c>
    </row>
    <row r="27" spans="2:9" ht="15.75" thickBot="1" x14ac:dyDescent="0.3">
      <c r="B27" s="482"/>
      <c r="C27" s="229" t="s">
        <v>33</v>
      </c>
      <c r="D27" s="245">
        <v>2</v>
      </c>
      <c r="E27" s="391">
        <v>0</v>
      </c>
      <c r="F27" s="253">
        <f t="shared" si="0"/>
        <v>58</v>
      </c>
      <c r="G27" s="391">
        <v>0</v>
      </c>
      <c r="H27" s="245">
        <v>26</v>
      </c>
      <c r="I27" s="245">
        <v>32</v>
      </c>
    </row>
    <row r="28" spans="2:9" x14ac:dyDescent="0.25">
      <c r="B28" s="488" t="s">
        <v>34</v>
      </c>
      <c r="C28" s="235" t="s">
        <v>35</v>
      </c>
      <c r="D28" s="244">
        <v>9</v>
      </c>
      <c r="E28" s="390">
        <v>10</v>
      </c>
      <c r="F28" s="249">
        <f t="shared" si="0"/>
        <v>367</v>
      </c>
      <c r="G28" s="390">
        <v>15.64927857935627</v>
      </c>
      <c r="H28" s="244">
        <v>137</v>
      </c>
      <c r="I28" s="244">
        <v>230</v>
      </c>
    </row>
    <row r="29" spans="2:9" ht="14.25" customHeight="1" x14ac:dyDescent="0.25">
      <c r="B29" s="481"/>
      <c r="C29" s="227" t="s">
        <v>36</v>
      </c>
      <c r="D29" s="244">
        <v>1</v>
      </c>
      <c r="E29" s="390">
        <v>0</v>
      </c>
      <c r="F29" s="249">
        <f t="shared" si="0"/>
        <v>11</v>
      </c>
      <c r="G29" s="390">
        <v>0</v>
      </c>
      <c r="H29" s="244">
        <v>9</v>
      </c>
      <c r="I29" s="244">
        <v>2</v>
      </c>
    </row>
    <row r="30" spans="2:9" ht="13.5" customHeight="1" x14ac:dyDescent="0.25">
      <c r="B30" s="481"/>
      <c r="C30" s="227" t="s">
        <v>284</v>
      </c>
      <c r="D30" s="244">
        <v>1</v>
      </c>
      <c r="E30" s="390">
        <v>0</v>
      </c>
      <c r="F30" s="249">
        <f t="shared" si="0"/>
        <v>8</v>
      </c>
      <c r="G30" s="390">
        <v>0</v>
      </c>
      <c r="H30" s="244">
        <v>2</v>
      </c>
      <c r="I30" s="244">
        <v>6</v>
      </c>
    </row>
    <row r="31" spans="2:9" x14ac:dyDescent="0.25">
      <c r="B31" s="481"/>
      <c r="C31" s="227" t="s">
        <v>38</v>
      </c>
      <c r="D31" s="244">
        <v>4</v>
      </c>
      <c r="E31" s="390">
        <v>0</v>
      </c>
      <c r="F31" s="249">
        <f t="shared" si="0"/>
        <v>35</v>
      </c>
      <c r="G31" s="390">
        <v>0</v>
      </c>
      <c r="H31" s="244">
        <v>12</v>
      </c>
      <c r="I31" s="244">
        <v>23</v>
      </c>
    </row>
    <row r="32" spans="2:9" ht="15.75" thickBot="1" x14ac:dyDescent="0.3">
      <c r="B32" s="482"/>
      <c r="C32" s="229" t="s">
        <v>285</v>
      </c>
      <c r="D32" s="245">
        <v>0</v>
      </c>
      <c r="E32" s="391">
        <v>0</v>
      </c>
      <c r="F32" s="253">
        <f t="shared" si="0"/>
        <v>0</v>
      </c>
      <c r="G32" s="391">
        <v>0</v>
      </c>
      <c r="H32" s="245">
        <v>0</v>
      </c>
      <c r="I32" s="245">
        <v>0</v>
      </c>
    </row>
    <row r="33" spans="2:9" ht="14.25" customHeight="1" x14ac:dyDescent="0.25">
      <c r="B33" s="488" t="s">
        <v>40</v>
      </c>
      <c r="C33" s="235" t="s">
        <v>41</v>
      </c>
      <c r="D33" s="244">
        <v>0</v>
      </c>
      <c r="E33" s="390">
        <v>0</v>
      </c>
      <c r="F33" s="249">
        <f t="shared" si="0"/>
        <v>0</v>
      </c>
      <c r="G33" s="390">
        <v>0</v>
      </c>
      <c r="H33" s="244">
        <v>0</v>
      </c>
      <c r="I33" s="244">
        <v>0</v>
      </c>
    </row>
    <row r="34" spans="2:9" ht="14.25" customHeight="1" x14ac:dyDescent="0.25">
      <c r="B34" s="481"/>
      <c r="C34" s="227" t="s">
        <v>42</v>
      </c>
      <c r="D34" s="244">
        <v>0</v>
      </c>
      <c r="E34" s="390">
        <v>0</v>
      </c>
      <c r="F34" s="249">
        <f t="shared" si="0"/>
        <v>0</v>
      </c>
      <c r="G34" s="390">
        <v>0</v>
      </c>
      <c r="H34" s="244">
        <v>0</v>
      </c>
      <c r="I34" s="244">
        <v>0</v>
      </c>
    </row>
    <row r="35" spans="2:9" ht="15.75" thickBot="1" x14ac:dyDescent="0.3">
      <c r="B35" s="482"/>
      <c r="C35" s="229" t="s">
        <v>43</v>
      </c>
      <c r="D35" s="245">
        <v>1</v>
      </c>
      <c r="E35" s="391">
        <v>3.3333333333333335</v>
      </c>
      <c r="F35" s="253">
        <f t="shared" si="0"/>
        <v>44</v>
      </c>
      <c r="G35" s="391">
        <v>6.5482796892341852</v>
      </c>
      <c r="H35" s="245">
        <v>10</v>
      </c>
      <c r="I35" s="245">
        <v>34</v>
      </c>
    </row>
    <row r="36" spans="2:9" x14ac:dyDescent="0.25">
      <c r="B36" s="488" t="s">
        <v>44</v>
      </c>
      <c r="C36" s="235" t="s">
        <v>45</v>
      </c>
      <c r="D36" s="244">
        <v>4</v>
      </c>
      <c r="E36" s="390">
        <v>0</v>
      </c>
      <c r="F36" s="249">
        <f t="shared" si="0"/>
        <v>176</v>
      </c>
      <c r="G36" s="390">
        <v>0</v>
      </c>
      <c r="H36" s="244">
        <v>31</v>
      </c>
      <c r="I36" s="244">
        <v>145</v>
      </c>
    </row>
    <row r="37" spans="2:9" ht="12.75" customHeight="1" x14ac:dyDescent="0.25">
      <c r="B37" s="481"/>
      <c r="C37" s="227" t="s">
        <v>46</v>
      </c>
      <c r="D37" s="244">
        <v>15</v>
      </c>
      <c r="E37" s="390">
        <v>0</v>
      </c>
      <c r="F37" s="249">
        <f t="shared" si="0"/>
        <v>248</v>
      </c>
      <c r="G37" s="390">
        <v>0</v>
      </c>
      <c r="H37" s="244">
        <v>119</v>
      </c>
      <c r="I37" s="244">
        <v>129</v>
      </c>
    </row>
    <row r="38" spans="2:9" x14ac:dyDescent="0.25">
      <c r="B38" s="481"/>
      <c r="C38" s="227" t="s">
        <v>47</v>
      </c>
      <c r="D38" s="244">
        <v>2</v>
      </c>
      <c r="E38" s="390">
        <v>0</v>
      </c>
      <c r="F38" s="249">
        <f t="shared" si="0"/>
        <v>33</v>
      </c>
      <c r="G38" s="390">
        <v>0</v>
      </c>
      <c r="H38" s="244">
        <v>9</v>
      </c>
      <c r="I38" s="244">
        <v>24</v>
      </c>
    </row>
    <row r="39" spans="2:9" ht="15.75" thickBot="1" x14ac:dyDescent="0.3">
      <c r="B39" s="482"/>
      <c r="C39" s="229" t="s">
        <v>48</v>
      </c>
      <c r="D39" s="245">
        <v>1</v>
      </c>
      <c r="E39" s="391">
        <v>0</v>
      </c>
      <c r="F39" s="253">
        <f t="shared" si="0"/>
        <v>9</v>
      </c>
      <c r="G39" s="391">
        <v>0</v>
      </c>
      <c r="H39" s="245">
        <v>9</v>
      </c>
      <c r="I39" s="245">
        <v>0</v>
      </c>
    </row>
    <row r="40" spans="2:9" x14ac:dyDescent="0.25">
      <c r="B40" s="488" t="s">
        <v>49</v>
      </c>
      <c r="C40" s="235" t="s">
        <v>50</v>
      </c>
      <c r="D40" s="244">
        <v>0</v>
      </c>
      <c r="E40" s="390">
        <v>0</v>
      </c>
      <c r="F40" s="249">
        <f t="shared" si="0"/>
        <v>0</v>
      </c>
      <c r="G40" s="392">
        <v>0</v>
      </c>
      <c r="H40" s="231">
        <v>0</v>
      </c>
      <c r="I40" s="231">
        <v>0</v>
      </c>
    </row>
    <row r="41" spans="2:9" x14ac:dyDescent="0.25">
      <c r="B41" s="481"/>
      <c r="C41" s="227" t="s">
        <v>51</v>
      </c>
      <c r="D41" s="244">
        <v>1</v>
      </c>
      <c r="E41" s="390">
        <v>0</v>
      </c>
      <c r="F41" s="249">
        <f t="shared" si="0"/>
        <v>20</v>
      </c>
      <c r="G41" s="390">
        <v>0</v>
      </c>
      <c r="H41" s="244">
        <v>1</v>
      </c>
      <c r="I41" s="244">
        <v>19</v>
      </c>
    </row>
    <row r="42" spans="2:9" ht="15.75" thickBot="1" x14ac:dyDescent="0.3">
      <c r="B42" s="482"/>
      <c r="C42" s="229" t="s">
        <v>286</v>
      </c>
      <c r="D42" s="245">
        <v>0</v>
      </c>
      <c r="E42" s="391">
        <v>0</v>
      </c>
      <c r="F42" s="253">
        <f t="shared" si="0"/>
        <v>0</v>
      </c>
      <c r="G42" s="391">
        <v>0</v>
      </c>
      <c r="H42" s="245">
        <v>0</v>
      </c>
      <c r="I42" s="245">
        <v>0</v>
      </c>
    </row>
    <row r="43" spans="2:9" x14ac:dyDescent="0.25">
      <c r="B43" s="488" t="s">
        <v>53</v>
      </c>
      <c r="C43" s="235" t="s">
        <v>54</v>
      </c>
      <c r="D43" s="244">
        <v>2</v>
      </c>
      <c r="E43" s="390">
        <v>3.3333333333333335</v>
      </c>
      <c r="F43" s="249">
        <f t="shared" si="0"/>
        <v>42</v>
      </c>
      <c r="G43" s="390">
        <v>0.77691453940066602</v>
      </c>
      <c r="H43" s="244">
        <v>35</v>
      </c>
      <c r="I43" s="244">
        <v>7</v>
      </c>
    </row>
    <row r="44" spans="2:9" ht="12" customHeight="1" x14ac:dyDescent="0.25">
      <c r="B44" s="481"/>
      <c r="C44" s="227" t="s">
        <v>55</v>
      </c>
      <c r="D44" s="244">
        <v>0</v>
      </c>
      <c r="E44" s="390">
        <v>0</v>
      </c>
      <c r="F44" s="249">
        <f t="shared" si="0"/>
        <v>0</v>
      </c>
      <c r="G44" s="390">
        <v>0</v>
      </c>
      <c r="H44" s="244">
        <v>0</v>
      </c>
      <c r="I44" s="244">
        <v>0</v>
      </c>
    </row>
    <row r="45" spans="2:9" x14ac:dyDescent="0.25">
      <c r="B45" s="481"/>
      <c r="C45" s="227" t="s">
        <v>56</v>
      </c>
      <c r="D45" s="244">
        <v>1</v>
      </c>
      <c r="E45" s="390">
        <v>10</v>
      </c>
      <c r="F45" s="249">
        <f t="shared" si="0"/>
        <v>7</v>
      </c>
      <c r="G45" s="390">
        <v>4.328523862375139</v>
      </c>
      <c r="H45" s="244">
        <v>7</v>
      </c>
      <c r="I45" s="244">
        <v>0</v>
      </c>
    </row>
    <row r="46" spans="2:9" ht="15.75" thickBot="1" x14ac:dyDescent="0.3">
      <c r="B46" s="482"/>
      <c r="C46" s="229" t="s">
        <v>57</v>
      </c>
      <c r="D46" s="244">
        <v>0</v>
      </c>
      <c r="E46" s="390">
        <v>0</v>
      </c>
      <c r="F46" s="249">
        <f t="shared" si="0"/>
        <v>0</v>
      </c>
      <c r="G46" s="390">
        <v>0</v>
      </c>
      <c r="H46" s="244">
        <v>0</v>
      </c>
      <c r="I46" s="244">
        <v>0</v>
      </c>
    </row>
    <row r="47" spans="2:9" x14ac:dyDescent="0.25">
      <c r="B47" s="489" t="s">
        <v>287</v>
      </c>
      <c r="C47" s="489"/>
      <c r="D47" s="489"/>
      <c r="E47" s="489"/>
      <c r="F47" s="489"/>
      <c r="G47" s="489"/>
      <c r="H47" s="489"/>
      <c r="I47" s="489"/>
    </row>
  </sheetData>
  <mergeCells count="17">
    <mergeCell ref="B28:B32"/>
    <mergeCell ref="B1:I1"/>
    <mergeCell ref="B2:B5"/>
    <mergeCell ref="D2:E4"/>
    <mergeCell ref="H2:I3"/>
    <mergeCell ref="C3:C5"/>
    <mergeCell ref="F3:G4"/>
    <mergeCell ref="B7:B9"/>
    <mergeCell ref="B10:B15"/>
    <mergeCell ref="B16:B18"/>
    <mergeCell ref="B19:B22"/>
    <mergeCell ref="B23:B27"/>
    <mergeCell ref="B33:B35"/>
    <mergeCell ref="B36:B39"/>
    <mergeCell ref="B40:B42"/>
    <mergeCell ref="B43:B46"/>
    <mergeCell ref="B47:I4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"/>
  <sheetViews>
    <sheetView workbookViewId="0">
      <selection activeCell="M35" sqref="M35"/>
    </sheetView>
  </sheetViews>
  <sheetFormatPr baseColWidth="10" defaultRowHeight="15" x14ac:dyDescent="0.25"/>
  <sheetData>
    <row r="1" spans="1:1" x14ac:dyDescent="0.25">
      <c r="A1" t="s">
        <v>342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36"/>
  <sheetViews>
    <sheetView workbookViewId="0">
      <selection activeCell="N23" sqref="N23"/>
    </sheetView>
  </sheetViews>
  <sheetFormatPr baseColWidth="10" defaultRowHeight="15" x14ac:dyDescent="0.25"/>
  <cols>
    <col min="4" max="4" width="22.85546875" customWidth="1"/>
    <col min="5" max="5" width="13.28515625" customWidth="1"/>
    <col min="6" max="6" width="12.7109375" customWidth="1"/>
    <col min="7" max="7" width="12.140625" customWidth="1"/>
    <col min="8" max="8" width="11" customWidth="1"/>
    <col min="9" max="9" width="10.7109375" customWidth="1"/>
    <col min="10" max="10" width="11.140625" customWidth="1"/>
    <col min="11" max="11" width="11.85546875" customWidth="1"/>
    <col min="12" max="12" width="10.42578125" customWidth="1"/>
  </cols>
  <sheetData>
    <row r="1" spans="4:12" ht="18.75" x14ac:dyDescent="0.3">
      <c r="D1" s="511"/>
      <c r="E1" s="511"/>
      <c r="F1" s="511"/>
      <c r="G1" s="511"/>
      <c r="H1" s="511"/>
      <c r="I1" s="511"/>
      <c r="J1" s="511"/>
      <c r="K1" s="511"/>
      <c r="L1" s="511"/>
    </row>
    <row r="2" spans="4:12" ht="36.75" customHeight="1" thickBot="1" x14ac:dyDescent="0.3">
      <c r="D2" s="424" t="s">
        <v>343</v>
      </c>
      <c r="E2" s="424"/>
      <c r="F2" s="424"/>
      <c r="G2" s="424"/>
      <c r="H2" s="424"/>
      <c r="I2" s="424"/>
      <c r="J2" s="424"/>
      <c r="K2" s="424"/>
      <c r="L2" s="424"/>
    </row>
    <row r="3" spans="4:12" ht="15" customHeight="1" x14ac:dyDescent="0.25">
      <c r="D3" s="512" t="s">
        <v>344</v>
      </c>
      <c r="E3" s="514" t="s">
        <v>345</v>
      </c>
      <c r="F3" s="514"/>
      <c r="G3" s="514" t="s">
        <v>346</v>
      </c>
      <c r="H3" s="514"/>
      <c r="I3" s="514" t="s">
        <v>239</v>
      </c>
      <c r="J3" s="514"/>
      <c r="K3" s="514"/>
      <c r="L3" s="514"/>
    </row>
    <row r="4" spans="4:12" x14ac:dyDescent="0.25">
      <c r="D4" s="512"/>
      <c r="E4" s="514"/>
      <c r="F4" s="514"/>
      <c r="G4" s="515"/>
      <c r="H4" s="515"/>
      <c r="I4" s="515"/>
      <c r="J4" s="515"/>
      <c r="K4" s="515"/>
      <c r="L4" s="515"/>
    </row>
    <row r="5" spans="4:12" ht="31.5" customHeight="1" x14ac:dyDescent="0.25">
      <c r="D5" s="512"/>
      <c r="E5" s="515"/>
      <c r="F5" s="515"/>
      <c r="G5" s="516" t="s">
        <v>347</v>
      </c>
      <c r="H5" s="516"/>
      <c r="I5" s="517" t="s">
        <v>348</v>
      </c>
      <c r="J5" s="517"/>
      <c r="K5" s="517" t="s">
        <v>349</v>
      </c>
      <c r="L5" s="517"/>
    </row>
    <row r="6" spans="4:12" ht="23.25" customHeight="1" x14ac:dyDescent="0.25">
      <c r="D6" s="513"/>
      <c r="E6" s="302" t="s">
        <v>6</v>
      </c>
      <c r="F6" s="302" t="s">
        <v>7</v>
      </c>
      <c r="G6" s="302" t="s">
        <v>6</v>
      </c>
      <c r="H6" s="302" t="s">
        <v>7</v>
      </c>
      <c r="I6" s="303" t="s">
        <v>6</v>
      </c>
      <c r="J6" s="303" t="s">
        <v>7</v>
      </c>
      <c r="K6" s="303" t="s">
        <v>6</v>
      </c>
      <c r="L6" s="303" t="s">
        <v>7</v>
      </c>
    </row>
    <row r="7" spans="4:12" ht="21.75" customHeight="1" x14ac:dyDescent="0.25">
      <c r="D7" s="304" t="s">
        <v>65</v>
      </c>
      <c r="E7" s="305">
        <f>SUM(E8:E12)</f>
        <v>15</v>
      </c>
      <c r="F7" s="306">
        <v>100</v>
      </c>
      <c r="G7" s="307">
        <f>SUM(G8:G12)</f>
        <v>205481</v>
      </c>
      <c r="H7" s="307">
        <v>100</v>
      </c>
      <c r="I7" s="307">
        <f>SUM(I8:I12)</f>
        <v>34233</v>
      </c>
      <c r="J7" s="308">
        <v>90.37433155080214</v>
      </c>
      <c r="K7" s="307">
        <f>SUM(K8:K12)</f>
        <v>171248</v>
      </c>
      <c r="L7" s="308">
        <v>9.6256684491978604</v>
      </c>
    </row>
    <row r="8" spans="4:12" ht="32.25" customHeight="1" x14ac:dyDescent="0.25">
      <c r="D8" s="309" t="s">
        <v>350</v>
      </c>
      <c r="E8" s="310">
        <v>8</v>
      </c>
      <c r="F8" s="311">
        <v>100</v>
      </c>
      <c r="G8" s="312">
        <f>SUM(K8+I8)</f>
        <v>201930</v>
      </c>
      <c r="H8" s="313">
        <v>100</v>
      </c>
      <c r="I8" s="314">
        <v>31580</v>
      </c>
      <c r="J8" s="313">
        <f>(I8/$G$7)*100</f>
        <v>15.368817554907753</v>
      </c>
      <c r="K8" s="314">
        <v>170350</v>
      </c>
      <c r="L8" s="313">
        <f>(K8/$G$7)*100</f>
        <v>82.903042130415955</v>
      </c>
    </row>
    <row r="9" spans="4:12" ht="32.25" customHeight="1" x14ac:dyDescent="0.25">
      <c r="D9" s="309" t="s">
        <v>351</v>
      </c>
      <c r="E9" s="310">
        <v>0</v>
      </c>
      <c r="F9" s="311">
        <v>0</v>
      </c>
      <c r="G9" s="312">
        <f t="shared" ref="G9:G12" si="0">SUM(K9+I9)</f>
        <v>0</v>
      </c>
      <c r="H9" s="313">
        <v>0</v>
      </c>
      <c r="I9" s="314">
        <v>0</v>
      </c>
      <c r="J9" s="313">
        <f t="shared" ref="J9:J12" si="1">(I9/$G$7)*100</f>
        <v>0</v>
      </c>
      <c r="K9" s="314">
        <v>0</v>
      </c>
      <c r="L9" s="313">
        <f t="shared" ref="L9:L12" si="2">(K9/$G$7)*100</f>
        <v>0</v>
      </c>
    </row>
    <row r="10" spans="4:12" ht="29.25" customHeight="1" x14ac:dyDescent="0.25">
      <c r="D10" s="309" t="s">
        <v>352</v>
      </c>
      <c r="E10" s="315">
        <v>0</v>
      </c>
      <c r="F10" s="311">
        <v>0</v>
      </c>
      <c r="G10" s="312">
        <f t="shared" si="0"/>
        <v>0</v>
      </c>
      <c r="H10" s="313">
        <v>0</v>
      </c>
      <c r="I10" s="316">
        <v>0</v>
      </c>
      <c r="J10" s="313">
        <f t="shared" si="1"/>
        <v>0</v>
      </c>
      <c r="K10" s="315">
        <v>0</v>
      </c>
      <c r="L10" s="313">
        <f t="shared" si="2"/>
        <v>0</v>
      </c>
    </row>
    <row r="11" spans="4:12" ht="33.75" customHeight="1" x14ac:dyDescent="0.25">
      <c r="D11" s="309" t="s">
        <v>353</v>
      </c>
      <c r="E11" s="317">
        <v>5</v>
      </c>
      <c r="F11" s="311">
        <v>0</v>
      </c>
      <c r="G11" s="312">
        <f t="shared" si="0"/>
        <v>3076</v>
      </c>
      <c r="H11" s="313">
        <v>0</v>
      </c>
      <c r="I11" s="318">
        <v>2258</v>
      </c>
      <c r="J11" s="313">
        <f t="shared" si="1"/>
        <v>1.0988850550659184</v>
      </c>
      <c r="K11" s="314">
        <v>818</v>
      </c>
      <c r="L11" s="313">
        <f t="shared" si="2"/>
        <v>0.39809033438614766</v>
      </c>
    </row>
    <row r="12" spans="4:12" ht="33" customHeight="1" x14ac:dyDescent="0.25">
      <c r="D12" s="319" t="s">
        <v>354</v>
      </c>
      <c r="E12" s="320">
        <v>2</v>
      </c>
      <c r="F12" s="311">
        <v>0</v>
      </c>
      <c r="G12" s="312">
        <f t="shared" si="0"/>
        <v>475</v>
      </c>
      <c r="H12" s="313">
        <v>0</v>
      </c>
      <c r="I12" s="318">
        <v>395</v>
      </c>
      <c r="J12" s="313">
        <f t="shared" si="1"/>
        <v>0.19223188518646492</v>
      </c>
      <c r="K12" s="321">
        <v>80</v>
      </c>
      <c r="L12" s="313">
        <f t="shared" si="2"/>
        <v>3.893304003776505E-2</v>
      </c>
    </row>
    <row r="13" spans="4:12" ht="33" customHeight="1" x14ac:dyDescent="0.25">
      <c r="D13" s="519" t="s">
        <v>355</v>
      </c>
      <c r="E13" s="519"/>
      <c r="F13" s="519"/>
      <c r="G13" s="519"/>
      <c r="H13" s="519"/>
      <c r="I13" s="519"/>
      <c r="J13" s="519"/>
      <c r="K13" s="519"/>
      <c r="L13" s="519"/>
    </row>
    <row r="15" spans="4:12" x14ac:dyDescent="0.25">
      <c r="D15" s="76"/>
      <c r="E15" s="1"/>
      <c r="F15" s="1"/>
      <c r="G15" s="1"/>
      <c r="H15" s="1"/>
      <c r="I15" s="1"/>
      <c r="J15" s="1"/>
      <c r="K15" s="1"/>
      <c r="L15" s="1"/>
    </row>
    <row r="16" spans="4:12" x14ac:dyDescent="0.25">
      <c r="D16" s="322"/>
      <c r="E16" s="1"/>
      <c r="F16" s="1"/>
      <c r="G16" s="1"/>
      <c r="H16" s="1"/>
      <c r="I16" s="1"/>
      <c r="J16" s="1"/>
      <c r="K16" s="1"/>
      <c r="L16" s="1"/>
    </row>
    <row r="17" spans="4:12" x14ac:dyDescent="0.25">
      <c r="D17" s="1"/>
      <c r="E17" s="1"/>
    </row>
    <row r="18" spans="4:12" ht="16.5" thickBot="1" x14ac:dyDescent="0.3">
      <c r="D18" s="424" t="s">
        <v>356</v>
      </c>
      <c r="E18" s="424"/>
      <c r="F18" s="424"/>
      <c r="G18" s="424"/>
      <c r="H18" s="424"/>
      <c r="I18" s="424"/>
      <c r="J18" s="424"/>
      <c r="K18" s="424"/>
      <c r="L18" s="424"/>
    </row>
    <row r="19" spans="4:12" ht="15" customHeight="1" x14ac:dyDescent="0.25">
      <c r="D19" s="512" t="s">
        <v>344</v>
      </c>
      <c r="E19" s="520" t="s">
        <v>345</v>
      </c>
      <c r="F19" s="520"/>
      <c r="G19" s="522" t="s">
        <v>346</v>
      </c>
      <c r="H19" s="522"/>
      <c r="I19" s="523" t="s">
        <v>239</v>
      </c>
      <c r="J19" s="523"/>
      <c r="K19" s="523"/>
      <c r="L19" s="523"/>
    </row>
    <row r="20" spans="4:12" ht="19.5" customHeight="1" x14ac:dyDescent="0.25">
      <c r="D20" s="512"/>
      <c r="E20" s="521"/>
      <c r="F20" s="521"/>
      <c r="G20" s="521"/>
      <c r="H20" s="521"/>
      <c r="I20" s="524" t="s">
        <v>348</v>
      </c>
      <c r="J20" s="524"/>
      <c r="K20" s="524" t="s">
        <v>349</v>
      </c>
      <c r="L20" s="524"/>
    </row>
    <row r="21" spans="4:12" ht="27.75" customHeight="1" x14ac:dyDescent="0.25">
      <c r="D21" s="512"/>
      <c r="E21" s="323" t="s">
        <v>6</v>
      </c>
      <c r="F21" s="324" t="s">
        <v>7</v>
      </c>
      <c r="G21" s="324" t="s">
        <v>6</v>
      </c>
      <c r="H21" s="324" t="s">
        <v>7</v>
      </c>
      <c r="I21" s="325" t="s">
        <v>6</v>
      </c>
      <c r="J21" s="325" t="s">
        <v>7</v>
      </c>
      <c r="K21" s="325" t="s">
        <v>6</v>
      </c>
      <c r="L21" s="324" t="s">
        <v>7</v>
      </c>
    </row>
    <row r="22" spans="4:12" ht="22.5" customHeight="1" x14ac:dyDescent="0.25">
      <c r="D22" s="339" t="s">
        <v>65</v>
      </c>
      <c r="E22" s="326">
        <f t="shared" ref="E22:L22" si="3">SUM(E23:E27)</f>
        <v>2</v>
      </c>
      <c r="F22" s="326">
        <f t="shared" si="3"/>
        <v>100</v>
      </c>
      <c r="G22" s="327">
        <f t="shared" si="3"/>
        <v>3286</v>
      </c>
      <c r="H22" s="327">
        <f t="shared" si="3"/>
        <v>100</v>
      </c>
      <c r="I22" s="327">
        <f t="shared" si="3"/>
        <v>2700</v>
      </c>
      <c r="J22" s="327">
        <f t="shared" si="3"/>
        <v>100</v>
      </c>
      <c r="K22" s="327">
        <f t="shared" si="3"/>
        <v>586</v>
      </c>
      <c r="L22" s="327">
        <f t="shared" si="3"/>
        <v>100</v>
      </c>
    </row>
    <row r="23" spans="4:12" ht="42.75" customHeight="1" x14ac:dyDescent="0.25">
      <c r="D23" s="328" t="s">
        <v>350</v>
      </c>
      <c r="E23" s="317">
        <v>0</v>
      </c>
      <c r="F23" s="329">
        <f>(E23/$E$22)*100</f>
        <v>0</v>
      </c>
      <c r="G23" s="318">
        <f>SUM(K23+I23)</f>
        <v>0</v>
      </c>
      <c r="H23" s="330">
        <f>(G23/$G$22)*100</f>
        <v>0</v>
      </c>
      <c r="I23" s="318">
        <v>0</v>
      </c>
      <c r="J23" s="330">
        <f>(I23/$I$22)*100</f>
        <v>0</v>
      </c>
      <c r="K23" s="318">
        <v>0</v>
      </c>
      <c r="L23" s="329">
        <f>(K23/$K$22)*100</f>
        <v>0</v>
      </c>
    </row>
    <row r="24" spans="4:12" ht="33" customHeight="1" x14ac:dyDescent="0.25">
      <c r="D24" s="328" t="s">
        <v>351</v>
      </c>
      <c r="E24" s="317">
        <v>0</v>
      </c>
      <c r="F24" s="329">
        <f t="shared" ref="F24:F27" si="4">(E24/$E$22)*100</f>
        <v>0</v>
      </c>
      <c r="G24" s="318">
        <f t="shared" ref="G24:G27" si="5">SUM(K24+I24)</f>
        <v>0</v>
      </c>
      <c r="H24" s="330">
        <f t="shared" ref="H24:H27" si="6">(G24/$G$22)*100</f>
        <v>0</v>
      </c>
      <c r="I24" s="318">
        <v>0</v>
      </c>
      <c r="J24" s="330">
        <f t="shared" ref="J24:J27" si="7">(I24/$I$22)*100</f>
        <v>0</v>
      </c>
      <c r="K24" s="317">
        <v>0</v>
      </c>
      <c r="L24" s="329">
        <f t="shared" ref="L24:L27" si="8">(K24/$K$22)*100</f>
        <v>0</v>
      </c>
    </row>
    <row r="25" spans="4:12" ht="34.5" customHeight="1" x14ac:dyDescent="0.25">
      <c r="D25" s="328" t="s">
        <v>353</v>
      </c>
      <c r="E25" s="317">
        <v>2</v>
      </c>
      <c r="F25" s="329">
        <f t="shared" si="4"/>
        <v>100</v>
      </c>
      <c r="G25" s="318">
        <f t="shared" si="5"/>
        <v>3286</v>
      </c>
      <c r="H25" s="330">
        <f t="shared" si="6"/>
        <v>100</v>
      </c>
      <c r="I25" s="318">
        <v>2700</v>
      </c>
      <c r="J25" s="330">
        <f t="shared" si="7"/>
        <v>100</v>
      </c>
      <c r="K25" s="318">
        <v>586</v>
      </c>
      <c r="L25" s="329">
        <f t="shared" si="8"/>
        <v>100</v>
      </c>
    </row>
    <row r="26" spans="4:12" ht="29.25" customHeight="1" x14ac:dyDescent="0.25">
      <c r="D26" s="331" t="s">
        <v>354</v>
      </c>
      <c r="E26" s="320">
        <v>0</v>
      </c>
      <c r="F26" s="329">
        <f t="shared" si="4"/>
        <v>0</v>
      </c>
      <c r="G26" s="318">
        <f t="shared" si="5"/>
        <v>0</v>
      </c>
      <c r="H26" s="330">
        <f t="shared" si="6"/>
        <v>0</v>
      </c>
      <c r="I26" s="318">
        <v>0</v>
      </c>
      <c r="J26" s="330">
        <f t="shared" si="7"/>
        <v>0</v>
      </c>
      <c r="K26" s="320">
        <v>0</v>
      </c>
      <c r="L26" s="329">
        <f t="shared" si="8"/>
        <v>0</v>
      </c>
    </row>
    <row r="27" spans="4:12" ht="37.5" customHeight="1" x14ac:dyDescent="0.25">
      <c r="D27" s="332" t="s">
        <v>352</v>
      </c>
      <c r="E27" s="333">
        <v>0</v>
      </c>
      <c r="F27" s="334">
        <f t="shared" si="4"/>
        <v>0</v>
      </c>
      <c r="G27" s="335">
        <f t="shared" si="5"/>
        <v>0</v>
      </c>
      <c r="H27" s="336">
        <f t="shared" si="6"/>
        <v>0</v>
      </c>
      <c r="I27" s="335">
        <v>0</v>
      </c>
      <c r="J27" s="336">
        <f t="shared" si="7"/>
        <v>0</v>
      </c>
      <c r="K27" s="333">
        <v>0</v>
      </c>
      <c r="L27" s="334">
        <f t="shared" si="8"/>
        <v>0</v>
      </c>
    </row>
    <row r="28" spans="4:12" x14ac:dyDescent="0.25">
      <c r="D28" s="518" t="s">
        <v>357</v>
      </c>
      <c r="E28" s="518"/>
      <c r="F28" s="518"/>
      <c r="G28" s="518"/>
      <c r="H28" s="518"/>
      <c r="I28" s="518"/>
      <c r="J28" s="518"/>
      <c r="K28" s="518"/>
      <c r="L28" s="518"/>
    </row>
    <row r="29" spans="4:12" x14ac:dyDescent="0.25">
      <c r="D29" s="337"/>
      <c r="E29" s="93"/>
      <c r="F29" s="92"/>
      <c r="G29" s="92"/>
      <c r="H29" s="92"/>
    </row>
    <row r="30" spans="4:12" x14ac:dyDescent="0.25">
      <c r="D30" s="337"/>
      <c r="E30" s="92"/>
      <c r="F30" s="92"/>
      <c r="G30" s="93"/>
      <c r="H30" s="92"/>
    </row>
    <row r="31" spans="4:12" x14ac:dyDescent="0.25">
      <c r="D31" s="1"/>
      <c r="E31" s="1"/>
      <c r="F31" s="1"/>
    </row>
    <row r="32" spans="4:12" x14ac:dyDescent="0.25">
      <c r="D32" s="1"/>
      <c r="E32" s="1"/>
      <c r="F32" s="1"/>
    </row>
    <row r="33" spans="4:9" x14ac:dyDescent="0.25">
      <c r="D33" s="1"/>
      <c r="E33" s="1"/>
      <c r="F33" s="1"/>
    </row>
    <row r="34" spans="4:9" x14ac:dyDescent="0.25">
      <c r="D34" s="1"/>
      <c r="E34" s="1"/>
      <c r="F34" s="1"/>
    </row>
    <row r="35" spans="4:9" x14ac:dyDescent="0.25">
      <c r="D35" s="1"/>
      <c r="E35" s="1"/>
      <c r="F35" s="1"/>
    </row>
    <row r="36" spans="4:9" x14ac:dyDescent="0.25">
      <c r="I36" s="338"/>
    </row>
  </sheetData>
  <mergeCells count="18">
    <mergeCell ref="D28:L28"/>
    <mergeCell ref="D13:L13"/>
    <mergeCell ref="D18:L18"/>
    <mergeCell ref="D19:D21"/>
    <mergeCell ref="E19:F20"/>
    <mergeCell ref="G19:H20"/>
    <mergeCell ref="I19:L19"/>
    <mergeCell ref="I20:J20"/>
    <mergeCell ref="K20:L20"/>
    <mergeCell ref="D1:L1"/>
    <mergeCell ref="D2:L2"/>
    <mergeCell ref="D3:D6"/>
    <mergeCell ref="E3:F5"/>
    <mergeCell ref="G3:H4"/>
    <mergeCell ref="I3:L4"/>
    <mergeCell ref="G5:H5"/>
    <mergeCell ref="I5:J5"/>
    <mergeCell ref="K5:L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L28"/>
  <sheetViews>
    <sheetView workbookViewId="0">
      <selection activeCell="K20" sqref="K20"/>
    </sheetView>
  </sheetViews>
  <sheetFormatPr baseColWidth="10" defaultRowHeight="15" x14ac:dyDescent="0.25"/>
  <cols>
    <col min="3" max="3" width="58.140625" customWidth="1"/>
    <col min="4" max="4" width="18.5703125" customWidth="1"/>
    <col min="5" max="5" width="13.85546875" customWidth="1"/>
    <col min="6" max="6" width="11.85546875" customWidth="1"/>
    <col min="7" max="7" width="14.5703125" customWidth="1"/>
    <col min="8" max="8" width="17.28515625" customWidth="1"/>
    <col min="9" max="9" width="14.5703125" customWidth="1"/>
  </cols>
  <sheetData>
    <row r="1" spans="3:38" ht="36.75" customHeight="1" thickBot="1" x14ac:dyDescent="0.3">
      <c r="C1" s="424" t="s">
        <v>358</v>
      </c>
      <c r="D1" s="424"/>
      <c r="E1" s="424"/>
      <c r="F1" s="424"/>
      <c r="G1" s="424"/>
      <c r="H1" s="424"/>
      <c r="I1" s="424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</row>
    <row r="2" spans="3:38" ht="15.75" x14ac:dyDescent="0.25">
      <c r="C2" s="525" t="s">
        <v>160</v>
      </c>
      <c r="D2" s="341"/>
      <c r="E2" s="528"/>
      <c r="F2" s="528"/>
      <c r="G2" s="528"/>
      <c r="H2" s="528"/>
      <c r="I2" s="528"/>
    </row>
    <row r="3" spans="3:38" ht="30" x14ac:dyDescent="0.25">
      <c r="C3" s="526"/>
      <c r="D3" s="342" t="s">
        <v>359</v>
      </c>
      <c r="E3" s="343" t="s">
        <v>350</v>
      </c>
      <c r="F3" s="342" t="s">
        <v>360</v>
      </c>
      <c r="G3" s="342" t="s">
        <v>353</v>
      </c>
      <c r="H3" s="342" t="s">
        <v>361</v>
      </c>
      <c r="I3" s="343" t="s">
        <v>354</v>
      </c>
    </row>
    <row r="4" spans="3:38" ht="20.25" customHeight="1" x14ac:dyDescent="0.25">
      <c r="C4" s="527"/>
      <c r="D4" s="344" t="s">
        <v>6</v>
      </c>
      <c r="E4" s="344" t="s">
        <v>6</v>
      </c>
      <c r="F4" s="344" t="s">
        <v>6</v>
      </c>
      <c r="G4" s="344" t="s">
        <v>6</v>
      </c>
      <c r="H4" s="344" t="s">
        <v>6</v>
      </c>
      <c r="I4" s="344" t="s">
        <v>6</v>
      </c>
    </row>
    <row r="5" spans="3:38" ht="17.25" customHeight="1" x14ac:dyDescent="0.25">
      <c r="C5" s="356" t="s">
        <v>65</v>
      </c>
      <c r="D5" s="346">
        <f t="shared" ref="D5:I5" si="0">SUM(D6:D27)</f>
        <v>15</v>
      </c>
      <c r="E5" s="347">
        <f t="shared" si="0"/>
        <v>8</v>
      </c>
      <c r="F5" s="348">
        <f t="shared" si="0"/>
        <v>0</v>
      </c>
      <c r="G5" s="348">
        <f t="shared" si="0"/>
        <v>5</v>
      </c>
      <c r="H5" s="348">
        <f t="shared" si="0"/>
        <v>0</v>
      </c>
      <c r="I5" s="348">
        <f t="shared" si="0"/>
        <v>2</v>
      </c>
    </row>
    <row r="6" spans="3:38" ht="25.5" customHeight="1" x14ac:dyDescent="0.25">
      <c r="C6" s="349" t="s">
        <v>195</v>
      </c>
      <c r="D6" s="357">
        <f>SUM(I6+H6+G6+F6+E6)</f>
        <v>1</v>
      </c>
      <c r="E6" s="358">
        <v>1</v>
      </c>
      <c r="F6" s="358">
        <v>0</v>
      </c>
      <c r="G6" s="358">
        <v>0</v>
      </c>
      <c r="H6" s="358">
        <v>0</v>
      </c>
      <c r="I6" s="358">
        <v>0</v>
      </c>
    </row>
    <row r="7" spans="3:38" ht="24.75" customHeight="1" x14ac:dyDescent="0.25">
      <c r="C7" s="352" t="s">
        <v>196</v>
      </c>
      <c r="D7" s="357">
        <f t="shared" ref="D7:D27" si="1">SUM(I7+H7+G7+F7+E7)</f>
        <v>1</v>
      </c>
      <c r="E7" s="358">
        <v>1</v>
      </c>
      <c r="F7" s="358">
        <v>0</v>
      </c>
      <c r="G7" s="358">
        <v>0</v>
      </c>
      <c r="H7" s="358">
        <v>0</v>
      </c>
      <c r="I7" s="358">
        <v>0</v>
      </c>
    </row>
    <row r="8" spans="3:38" ht="27.75" customHeight="1" x14ac:dyDescent="0.25">
      <c r="C8" s="352" t="s">
        <v>197</v>
      </c>
      <c r="D8" s="357">
        <f t="shared" si="1"/>
        <v>2</v>
      </c>
      <c r="E8" s="358">
        <v>1</v>
      </c>
      <c r="F8" s="358">
        <v>0</v>
      </c>
      <c r="G8" s="359">
        <v>1</v>
      </c>
      <c r="H8" s="358">
        <v>0</v>
      </c>
      <c r="I8" s="358">
        <v>0</v>
      </c>
    </row>
    <row r="9" spans="3:38" ht="25.5" customHeight="1" x14ac:dyDescent="0.25">
      <c r="C9" s="349" t="s">
        <v>165</v>
      </c>
      <c r="D9" s="357">
        <f t="shared" si="1"/>
        <v>1</v>
      </c>
      <c r="E9" s="358">
        <v>0</v>
      </c>
      <c r="F9" s="358">
        <v>0</v>
      </c>
      <c r="G9" s="358">
        <v>1</v>
      </c>
      <c r="H9" s="358">
        <v>0</v>
      </c>
      <c r="I9" s="358">
        <v>0</v>
      </c>
    </row>
    <row r="10" spans="3:38" ht="37.5" customHeight="1" x14ac:dyDescent="0.25">
      <c r="C10" s="349" t="s">
        <v>198</v>
      </c>
      <c r="D10" s="357">
        <f t="shared" si="1"/>
        <v>0</v>
      </c>
      <c r="E10" s="358">
        <v>0</v>
      </c>
      <c r="F10" s="358">
        <v>0</v>
      </c>
      <c r="G10" s="358">
        <v>0</v>
      </c>
      <c r="H10" s="358">
        <v>0</v>
      </c>
      <c r="I10" s="358">
        <v>0</v>
      </c>
    </row>
    <row r="11" spans="3:38" ht="23.25" customHeight="1" x14ac:dyDescent="0.25">
      <c r="C11" s="352" t="s">
        <v>167</v>
      </c>
      <c r="D11" s="357">
        <f t="shared" si="1"/>
        <v>1</v>
      </c>
      <c r="E11" s="358">
        <v>1</v>
      </c>
      <c r="F11" s="358">
        <v>0</v>
      </c>
      <c r="G11" s="359">
        <v>0</v>
      </c>
      <c r="H11" s="358">
        <v>0</v>
      </c>
      <c r="I11" s="358">
        <v>0</v>
      </c>
    </row>
    <row r="12" spans="3:38" ht="33.75" customHeight="1" x14ac:dyDescent="0.25">
      <c r="C12" s="349" t="s">
        <v>199</v>
      </c>
      <c r="D12" s="357">
        <f t="shared" si="1"/>
        <v>2</v>
      </c>
      <c r="E12" s="358">
        <v>1</v>
      </c>
      <c r="F12" s="358">
        <v>0</v>
      </c>
      <c r="G12" s="358">
        <v>1</v>
      </c>
      <c r="H12" s="358">
        <v>0</v>
      </c>
      <c r="I12" s="358">
        <v>0</v>
      </c>
    </row>
    <row r="13" spans="3:38" ht="22.5" customHeight="1" x14ac:dyDescent="0.25">
      <c r="C13" s="352" t="s">
        <v>250</v>
      </c>
      <c r="D13" s="357">
        <f t="shared" si="1"/>
        <v>5</v>
      </c>
      <c r="E13" s="358">
        <v>2</v>
      </c>
      <c r="F13" s="358">
        <v>0</v>
      </c>
      <c r="G13" s="359">
        <v>2</v>
      </c>
      <c r="H13" s="358">
        <v>0</v>
      </c>
      <c r="I13" s="358">
        <v>1</v>
      </c>
    </row>
    <row r="14" spans="3:38" ht="22.5" customHeight="1" x14ac:dyDescent="0.25">
      <c r="C14" s="349" t="s">
        <v>201</v>
      </c>
      <c r="D14" s="357">
        <f t="shared" si="1"/>
        <v>1</v>
      </c>
      <c r="E14" s="358">
        <v>0</v>
      </c>
      <c r="F14" s="358">
        <v>0</v>
      </c>
      <c r="G14" s="358">
        <v>0</v>
      </c>
      <c r="H14" s="358">
        <v>0</v>
      </c>
      <c r="I14" s="358">
        <v>1</v>
      </c>
    </row>
    <row r="15" spans="3:38" ht="22.5" customHeight="1" x14ac:dyDescent="0.25">
      <c r="C15" s="352" t="s">
        <v>251</v>
      </c>
      <c r="D15" s="357">
        <f t="shared" si="1"/>
        <v>0</v>
      </c>
      <c r="E15" s="358">
        <v>0</v>
      </c>
      <c r="F15" s="358">
        <v>0</v>
      </c>
      <c r="G15" s="358">
        <v>0</v>
      </c>
      <c r="H15" s="358">
        <v>0</v>
      </c>
      <c r="I15" s="358">
        <v>0</v>
      </c>
    </row>
    <row r="16" spans="3:38" ht="21.75" customHeight="1" x14ac:dyDescent="0.25">
      <c r="C16" s="349" t="s">
        <v>203</v>
      </c>
      <c r="D16" s="357">
        <f t="shared" si="1"/>
        <v>0</v>
      </c>
      <c r="E16" s="358">
        <v>0</v>
      </c>
      <c r="F16" s="358">
        <v>0</v>
      </c>
      <c r="G16" s="358">
        <v>0</v>
      </c>
      <c r="H16" s="358">
        <v>0</v>
      </c>
      <c r="I16" s="358">
        <v>0</v>
      </c>
    </row>
    <row r="17" spans="3:9" ht="23.25" customHeight="1" x14ac:dyDescent="0.25">
      <c r="C17" s="352" t="s">
        <v>204</v>
      </c>
      <c r="D17" s="357">
        <f t="shared" si="1"/>
        <v>0</v>
      </c>
      <c r="E17" s="358">
        <v>0</v>
      </c>
      <c r="F17" s="358">
        <v>0</v>
      </c>
      <c r="G17" s="358">
        <v>0</v>
      </c>
      <c r="H17" s="358">
        <v>0</v>
      </c>
      <c r="I17" s="358">
        <v>0</v>
      </c>
    </row>
    <row r="18" spans="3:9" ht="27" customHeight="1" x14ac:dyDescent="0.25">
      <c r="C18" s="352" t="s">
        <v>205</v>
      </c>
      <c r="D18" s="357">
        <f t="shared" si="1"/>
        <v>0</v>
      </c>
      <c r="E18" s="358">
        <v>0</v>
      </c>
      <c r="F18" s="358">
        <v>0</v>
      </c>
      <c r="G18" s="358">
        <v>0</v>
      </c>
      <c r="H18" s="358">
        <v>0</v>
      </c>
      <c r="I18" s="358">
        <v>0</v>
      </c>
    </row>
    <row r="19" spans="3:9" ht="26.25" customHeight="1" x14ac:dyDescent="0.25">
      <c r="C19" s="349" t="s">
        <v>206</v>
      </c>
      <c r="D19" s="357">
        <f t="shared" si="1"/>
        <v>0</v>
      </c>
      <c r="E19" s="358">
        <v>0</v>
      </c>
      <c r="F19" s="358">
        <v>0</v>
      </c>
      <c r="G19" s="358">
        <v>0</v>
      </c>
      <c r="H19" s="358">
        <v>0</v>
      </c>
      <c r="I19" s="358">
        <v>0</v>
      </c>
    </row>
    <row r="20" spans="3:9" ht="31.5" customHeight="1" x14ac:dyDescent="0.25">
      <c r="C20" s="349" t="s">
        <v>207</v>
      </c>
      <c r="D20" s="357">
        <f t="shared" si="1"/>
        <v>0</v>
      </c>
      <c r="E20" s="358">
        <v>0</v>
      </c>
      <c r="F20" s="358">
        <v>0</v>
      </c>
      <c r="G20" s="358">
        <v>0</v>
      </c>
      <c r="H20" s="358">
        <v>0</v>
      </c>
      <c r="I20" s="358">
        <v>0</v>
      </c>
    </row>
    <row r="21" spans="3:9" ht="24" customHeight="1" x14ac:dyDescent="0.25">
      <c r="C21" s="352" t="s">
        <v>208</v>
      </c>
      <c r="D21" s="357">
        <f t="shared" si="1"/>
        <v>0</v>
      </c>
      <c r="E21" s="358">
        <v>0</v>
      </c>
      <c r="F21" s="358">
        <v>0</v>
      </c>
      <c r="G21" s="358">
        <v>0</v>
      </c>
      <c r="H21" s="358">
        <v>0</v>
      </c>
      <c r="I21" s="358">
        <v>0</v>
      </c>
    </row>
    <row r="22" spans="3:9" ht="36.75" customHeight="1" x14ac:dyDescent="0.25">
      <c r="C22" s="349" t="s">
        <v>209</v>
      </c>
      <c r="D22" s="357">
        <f t="shared" si="1"/>
        <v>1</v>
      </c>
      <c r="E22" s="358">
        <v>1</v>
      </c>
      <c r="F22" s="358">
        <v>0</v>
      </c>
      <c r="G22" s="358">
        <v>0</v>
      </c>
      <c r="H22" s="358">
        <v>0</v>
      </c>
      <c r="I22" s="358">
        <v>0</v>
      </c>
    </row>
    <row r="23" spans="3:9" ht="25.5" customHeight="1" x14ac:dyDescent="0.25">
      <c r="C23" s="349" t="s">
        <v>210</v>
      </c>
      <c r="D23" s="357">
        <f t="shared" si="1"/>
        <v>0</v>
      </c>
      <c r="E23" s="358">
        <v>0</v>
      </c>
      <c r="F23" s="358">
        <v>0</v>
      </c>
      <c r="G23" s="358">
        <v>0</v>
      </c>
      <c r="H23" s="358">
        <v>0</v>
      </c>
      <c r="I23" s="358">
        <v>0</v>
      </c>
    </row>
    <row r="24" spans="3:9" ht="28.5" customHeight="1" x14ac:dyDescent="0.25">
      <c r="C24" s="349" t="s">
        <v>211</v>
      </c>
      <c r="D24" s="357">
        <f t="shared" si="1"/>
        <v>0</v>
      </c>
      <c r="E24" s="358">
        <v>0</v>
      </c>
      <c r="F24" s="358">
        <v>0</v>
      </c>
      <c r="G24" s="358">
        <v>0</v>
      </c>
      <c r="H24" s="358">
        <v>0</v>
      </c>
      <c r="I24" s="358">
        <v>0</v>
      </c>
    </row>
    <row r="25" spans="3:9" ht="35.25" customHeight="1" x14ac:dyDescent="0.25">
      <c r="C25" s="349" t="s">
        <v>212</v>
      </c>
      <c r="D25" s="357">
        <f t="shared" si="1"/>
        <v>0</v>
      </c>
      <c r="E25" s="358">
        <v>0</v>
      </c>
      <c r="F25" s="358">
        <v>0</v>
      </c>
      <c r="G25" s="358">
        <v>0</v>
      </c>
      <c r="H25" s="358">
        <v>0</v>
      </c>
      <c r="I25" s="358">
        <v>0</v>
      </c>
    </row>
    <row r="26" spans="3:9" ht="26.25" customHeight="1" x14ac:dyDescent="0.25">
      <c r="C26" s="352" t="s">
        <v>213</v>
      </c>
      <c r="D26" s="357">
        <f t="shared" si="1"/>
        <v>0</v>
      </c>
      <c r="E26" s="358">
        <v>0</v>
      </c>
      <c r="F26" s="358">
        <v>0</v>
      </c>
      <c r="G26" s="358">
        <v>0</v>
      </c>
      <c r="H26" s="358">
        <v>0</v>
      </c>
      <c r="I26" s="358">
        <v>0</v>
      </c>
    </row>
    <row r="27" spans="3:9" ht="21.75" customHeight="1" x14ac:dyDescent="0.25">
      <c r="C27" s="354" t="s">
        <v>252</v>
      </c>
      <c r="D27" s="360">
        <f t="shared" si="1"/>
        <v>0</v>
      </c>
      <c r="E27" s="361">
        <v>0</v>
      </c>
      <c r="F27" s="361">
        <v>0</v>
      </c>
      <c r="G27" s="361">
        <v>0</v>
      </c>
      <c r="H27" s="361">
        <v>0</v>
      </c>
      <c r="I27" s="361">
        <v>0</v>
      </c>
    </row>
    <row r="28" spans="3:9" ht="15.75" x14ac:dyDescent="0.3">
      <c r="C28" s="529" t="s">
        <v>355</v>
      </c>
      <c r="D28" s="529"/>
      <c r="E28" s="529"/>
      <c r="F28" s="529"/>
      <c r="G28" s="529"/>
      <c r="H28" s="529"/>
      <c r="I28" s="529"/>
    </row>
  </sheetData>
  <mergeCells count="4">
    <mergeCell ref="C1:I1"/>
    <mergeCell ref="C2:C4"/>
    <mergeCell ref="E2:I2"/>
    <mergeCell ref="C28:I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P93"/>
  <sheetViews>
    <sheetView topLeftCell="A16" workbookViewId="0">
      <selection activeCell="M41" sqref="M41"/>
    </sheetView>
  </sheetViews>
  <sheetFormatPr baseColWidth="10" defaultRowHeight="15" x14ac:dyDescent="0.25"/>
  <cols>
    <col min="4" max="4" width="18.140625" customWidth="1"/>
    <col min="5" max="5" width="14.7109375" customWidth="1"/>
    <col min="6" max="6" width="14.5703125" customWidth="1"/>
    <col min="7" max="7" width="12.7109375" customWidth="1"/>
    <col min="8" max="8" width="11.85546875" customWidth="1"/>
    <col min="9" max="9" width="14.140625" customWidth="1"/>
    <col min="10" max="10" width="13" customWidth="1"/>
    <col min="11" max="11" width="12.7109375" customWidth="1"/>
  </cols>
  <sheetData>
    <row r="3" spans="4:16" ht="32.25" customHeight="1" thickBot="1" x14ac:dyDescent="0.3">
      <c r="D3" s="405" t="s">
        <v>60</v>
      </c>
      <c r="E3" s="405"/>
      <c r="F3" s="405"/>
      <c r="G3" s="405"/>
      <c r="H3" s="405"/>
      <c r="I3" s="405"/>
      <c r="J3" s="405"/>
      <c r="K3" s="43"/>
      <c r="L3" s="43"/>
      <c r="M3" s="43"/>
      <c r="N3" s="43"/>
      <c r="O3" s="43"/>
      <c r="P3" s="43"/>
    </row>
    <row r="4" spans="4:16" ht="21.75" customHeight="1" thickBot="1" x14ac:dyDescent="0.3">
      <c r="D4" s="406" t="s">
        <v>61</v>
      </c>
      <c r="E4" s="408" t="s">
        <v>62</v>
      </c>
      <c r="F4" s="408"/>
      <c r="G4" s="409" t="s">
        <v>63</v>
      </c>
      <c r="H4" s="409"/>
      <c r="I4" s="409" t="s">
        <v>64</v>
      </c>
      <c r="J4" s="409"/>
    </row>
    <row r="5" spans="4:16" ht="15.75" thickBot="1" x14ac:dyDescent="0.3">
      <c r="D5" s="407"/>
      <c r="E5" s="44" t="s">
        <v>6</v>
      </c>
      <c r="F5" s="44" t="s">
        <v>7</v>
      </c>
      <c r="G5" s="45" t="s">
        <v>6</v>
      </c>
      <c r="H5" s="46" t="s">
        <v>7</v>
      </c>
      <c r="I5" s="47" t="s">
        <v>6</v>
      </c>
      <c r="J5" s="47" t="s">
        <v>7</v>
      </c>
    </row>
    <row r="6" spans="4:16" x14ac:dyDescent="0.25">
      <c r="D6" s="48" t="s">
        <v>65</v>
      </c>
      <c r="E6" s="49">
        <f t="shared" ref="E6:J6" si="0">SUM(E7:E92)</f>
        <v>302</v>
      </c>
      <c r="F6" s="50">
        <f t="shared" si="0"/>
        <v>100</v>
      </c>
      <c r="G6" s="49">
        <f t="shared" si="0"/>
        <v>227</v>
      </c>
      <c r="H6" s="50">
        <f t="shared" si="0"/>
        <v>75.16556291390728</v>
      </c>
      <c r="I6" s="49">
        <f t="shared" si="0"/>
        <v>75</v>
      </c>
      <c r="J6" s="50">
        <f t="shared" si="0"/>
        <v>24.834437086092716</v>
      </c>
    </row>
    <row r="7" spans="4:16" x14ac:dyDescent="0.25">
      <c r="D7" s="51" t="s">
        <v>66</v>
      </c>
      <c r="E7" s="52">
        <f>SUM(I7+G7)</f>
        <v>1</v>
      </c>
      <c r="F7" s="53">
        <f>(E7/$E$6)*100</f>
        <v>0.33112582781456956</v>
      </c>
      <c r="G7" s="54">
        <v>0</v>
      </c>
      <c r="H7" s="55">
        <f>(G7/$E$6)*100</f>
        <v>0</v>
      </c>
      <c r="I7" s="54">
        <v>1</v>
      </c>
      <c r="J7" s="55">
        <f>(I7/$E$6)*100</f>
        <v>0.33112582781456956</v>
      </c>
    </row>
    <row r="8" spans="4:16" x14ac:dyDescent="0.25">
      <c r="D8" s="51" t="s">
        <v>67</v>
      </c>
      <c r="E8" s="52">
        <f t="shared" ref="E8:E73" si="1">SUM(I8+G8)</f>
        <v>0</v>
      </c>
      <c r="F8" s="53">
        <f t="shared" ref="F8:F73" si="2">(E8/$E$6)*100</f>
        <v>0</v>
      </c>
      <c r="G8" s="54">
        <v>0</v>
      </c>
      <c r="H8" s="55">
        <f t="shared" ref="H8:H75" si="3">(G8/$E$6)*100</f>
        <v>0</v>
      </c>
      <c r="I8" s="54">
        <v>0</v>
      </c>
      <c r="J8" s="55">
        <f t="shared" ref="J8:J75" si="4">(I8/$E$6)*100</f>
        <v>0</v>
      </c>
    </row>
    <row r="9" spans="4:16" x14ac:dyDescent="0.25">
      <c r="D9" s="51" t="s">
        <v>68</v>
      </c>
      <c r="E9" s="52">
        <f t="shared" si="1"/>
        <v>0</v>
      </c>
      <c r="F9" s="53">
        <f t="shared" si="2"/>
        <v>0</v>
      </c>
      <c r="G9" s="54">
        <v>0</v>
      </c>
      <c r="H9" s="55">
        <f t="shared" si="3"/>
        <v>0</v>
      </c>
      <c r="I9" s="54">
        <v>0</v>
      </c>
      <c r="J9" s="55">
        <f t="shared" si="4"/>
        <v>0</v>
      </c>
    </row>
    <row r="10" spans="4:16" x14ac:dyDescent="0.25">
      <c r="D10" s="51" t="s">
        <v>69</v>
      </c>
      <c r="E10" s="52">
        <f t="shared" si="1"/>
        <v>5</v>
      </c>
      <c r="F10" s="53">
        <f t="shared" si="2"/>
        <v>1.6556291390728477</v>
      </c>
      <c r="G10" s="54">
        <v>5</v>
      </c>
      <c r="H10" s="55">
        <f t="shared" si="3"/>
        <v>1.6556291390728477</v>
      </c>
      <c r="I10" s="54">
        <v>0</v>
      </c>
      <c r="J10" s="55">
        <f t="shared" si="4"/>
        <v>0</v>
      </c>
    </row>
    <row r="11" spans="4:16" x14ac:dyDescent="0.25">
      <c r="D11" s="51" t="s">
        <v>70</v>
      </c>
      <c r="E11" s="52">
        <f t="shared" si="1"/>
        <v>0</v>
      </c>
      <c r="F11" s="53">
        <f t="shared" si="2"/>
        <v>0</v>
      </c>
      <c r="G11" s="54">
        <v>0</v>
      </c>
      <c r="H11" s="55">
        <f t="shared" si="3"/>
        <v>0</v>
      </c>
      <c r="I11" s="54">
        <v>0</v>
      </c>
      <c r="J11" s="55">
        <f t="shared" si="4"/>
        <v>0</v>
      </c>
    </row>
    <row r="12" spans="4:16" x14ac:dyDescent="0.25">
      <c r="D12" s="51" t="s">
        <v>71</v>
      </c>
      <c r="E12" s="52">
        <f t="shared" si="1"/>
        <v>0</v>
      </c>
      <c r="F12" s="53">
        <f t="shared" si="2"/>
        <v>0</v>
      </c>
      <c r="G12" s="54">
        <v>0</v>
      </c>
      <c r="H12" s="55">
        <f t="shared" si="3"/>
        <v>0</v>
      </c>
      <c r="I12" s="54">
        <v>0</v>
      </c>
      <c r="J12" s="55">
        <f t="shared" si="4"/>
        <v>0</v>
      </c>
    </row>
    <row r="13" spans="4:16" x14ac:dyDescent="0.25">
      <c r="D13" s="51" t="s">
        <v>72</v>
      </c>
      <c r="E13" s="52">
        <f t="shared" si="1"/>
        <v>0</v>
      </c>
      <c r="F13" s="53">
        <f t="shared" si="2"/>
        <v>0</v>
      </c>
      <c r="G13" s="54">
        <v>0</v>
      </c>
      <c r="H13" s="55">
        <f t="shared" si="3"/>
        <v>0</v>
      </c>
      <c r="I13" s="54">
        <v>0</v>
      </c>
      <c r="J13" s="55">
        <f t="shared" si="4"/>
        <v>0</v>
      </c>
    </row>
    <row r="14" spans="4:16" ht="14.25" customHeight="1" x14ac:dyDescent="0.25">
      <c r="D14" s="51" t="s">
        <v>73</v>
      </c>
      <c r="E14" s="52">
        <f t="shared" si="1"/>
        <v>0</v>
      </c>
      <c r="F14" s="53">
        <f t="shared" si="2"/>
        <v>0</v>
      </c>
      <c r="G14" s="54">
        <v>0</v>
      </c>
      <c r="H14" s="55">
        <f t="shared" si="3"/>
        <v>0</v>
      </c>
      <c r="I14" s="54">
        <v>0</v>
      </c>
      <c r="J14" s="55">
        <f t="shared" si="4"/>
        <v>0</v>
      </c>
    </row>
    <row r="15" spans="4:16" ht="14.25" customHeight="1" x14ac:dyDescent="0.25">
      <c r="D15" s="51" t="s">
        <v>74</v>
      </c>
      <c r="E15" s="52">
        <f t="shared" si="1"/>
        <v>0</v>
      </c>
      <c r="F15" s="53">
        <f t="shared" si="2"/>
        <v>0</v>
      </c>
      <c r="G15" s="54">
        <v>0</v>
      </c>
      <c r="H15" s="55">
        <f t="shared" si="3"/>
        <v>0</v>
      </c>
      <c r="I15" s="54">
        <v>0</v>
      </c>
      <c r="J15" s="55">
        <f t="shared" si="4"/>
        <v>0</v>
      </c>
    </row>
    <row r="16" spans="4:16" x14ac:dyDescent="0.25">
      <c r="D16" s="51" t="s">
        <v>75</v>
      </c>
      <c r="E16" s="52">
        <f t="shared" si="1"/>
        <v>8</v>
      </c>
      <c r="F16" s="53">
        <f t="shared" si="2"/>
        <v>2.6490066225165565</v>
      </c>
      <c r="G16" s="54">
        <v>7</v>
      </c>
      <c r="H16" s="55">
        <f t="shared" si="3"/>
        <v>2.3178807947019866</v>
      </c>
      <c r="I16" s="54">
        <v>1</v>
      </c>
      <c r="J16" s="55">
        <f t="shared" si="4"/>
        <v>0.33112582781456956</v>
      </c>
    </row>
    <row r="17" spans="4:10" x14ac:dyDescent="0.25">
      <c r="D17" s="51" t="s">
        <v>76</v>
      </c>
      <c r="E17" s="52">
        <f t="shared" si="1"/>
        <v>1</v>
      </c>
      <c r="F17" s="53">
        <f t="shared" si="2"/>
        <v>0.33112582781456956</v>
      </c>
      <c r="G17" s="54">
        <v>0</v>
      </c>
      <c r="H17" s="55">
        <f t="shared" si="3"/>
        <v>0</v>
      </c>
      <c r="I17" s="54">
        <v>1</v>
      </c>
      <c r="J17" s="55">
        <f t="shared" si="4"/>
        <v>0.33112582781456956</v>
      </c>
    </row>
    <row r="18" spans="4:10" x14ac:dyDescent="0.25">
      <c r="D18" s="51" t="s">
        <v>77</v>
      </c>
      <c r="E18" s="52">
        <f t="shared" si="1"/>
        <v>0</v>
      </c>
      <c r="F18" s="53">
        <f t="shared" si="2"/>
        <v>0</v>
      </c>
      <c r="G18" s="54">
        <v>0</v>
      </c>
      <c r="H18" s="55">
        <f t="shared" si="3"/>
        <v>0</v>
      </c>
      <c r="I18" s="54">
        <v>0</v>
      </c>
      <c r="J18" s="55">
        <f t="shared" si="4"/>
        <v>0</v>
      </c>
    </row>
    <row r="19" spans="4:10" x14ac:dyDescent="0.25">
      <c r="D19" s="51" t="s">
        <v>78</v>
      </c>
      <c r="E19" s="52">
        <f t="shared" si="1"/>
        <v>6</v>
      </c>
      <c r="F19" s="53">
        <f t="shared" si="2"/>
        <v>1.9867549668874174</v>
      </c>
      <c r="G19" s="54">
        <v>6</v>
      </c>
      <c r="H19" s="55">
        <f t="shared" si="3"/>
        <v>1.9867549668874174</v>
      </c>
      <c r="I19" s="54">
        <v>0</v>
      </c>
      <c r="J19" s="55">
        <f t="shared" si="4"/>
        <v>0</v>
      </c>
    </row>
    <row r="20" spans="4:10" ht="15.75" customHeight="1" x14ac:dyDescent="0.25">
      <c r="D20" s="51" t="s">
        <v>79</v>
      </c>
      <c r="E20" s="52">
        <f t="shared" si="1"/>
        <v>0</v>
      </c>
      <c r="F20" s="53">
        <f t="shared" si="2"/>
        <v>0</v>
      </c>
      <c r="G20" s="54">
        <v>0</v>
      </c>
      <c r="H20" s="55">
        <f t="shared" si="3"/>
        <v>0</v>
      </c>
      <c r="I20" s="54">
        <v>0</v>
      </c>
      <c r="J20" s="55">
        <f t="shared" si="4"/>
        <v>0</v>
      </c>
    </row>
    <row r="21" spans="4:10" ht="15.75" customHeight="1" x14ac:dyDescent="0.25">
      <c r="D21" s="51" t="s">
        <v>80</v>
      </c>
      <c r="E21" s="52">
        <f t="shared" si="1"/>
        <v>1</v>
      </c>
      <c r="F21" s="53">
        <f t="shared" si="2"/>
        <v>0.33112582781456956</v>
      </c>
      <c r="G21" s="54">
        <v>1</v>
      </c>
      <c r="H21" s="55">
        <f t="shared" si="3"/>
        <v>0.33112582781456956</v>
      </c>
      <c r="I21" s="54">
        <v>0</v>
      </c>
      <c r="J21" s="55">
        <f t="shared" si="4"/>
        <v>0</v>
      </c>
    </row>
    <row r="22" spans="4:10" ht="15.75" customHeight="1" x14ac:dyDescent="0.25">
      <c r="D22" s="51" t="s">
        <v>81</v>
      </c>
      <c r="E22" s="52">
        <f t="shared" si="1"/>
        <v>0</v>
      </c>
      <c r="F22" s="53">
        <f t="shared" si="2"/>
        <v>0</v>
      </c>
      <c r="G22" s="54">
        <v>0</v>
      </c>
      <c r="H22" s="55">
        <f t="shared" si="3"/>
        <v>0</v>
      </c>
      <c r="I22" s="54">
        <v>0</v>
      </c>
      <c r="J22" s="55">
        <f t="shared" si="4"/>
        <v>0</v>
      </c>
    </row>
    <row r="23" spans="4:10" ht="15.75" customHeight="1" x14ac:dyDescent="0.25">
      <c r="D23" s="51" t="s">
        <v>82</v>
      </c>
      <c r="E23" s="52">
        <f t="shared" si="1"/>
        <v>0</v>
      </c>
      <c r="F23" s="53">
        <f t="shared" si="2"/>
        <v>0</v>
      </c>
      <c r="G23" s="54">
        <v>0</v>
      </c>
      <c r="H23" s="55">
        <f t="shared" si="3"/>
        <v>0</v>
      </c>
      <c r="I23" s="54">
        <v>0</v>
      </c>
      <c r="J23" s="55">
        <f t="shared" si="4"/>
        <v>0</v>
      </c>
    </row>
    <row r="24" spans="4:10" x14ac:dyDescent="0.25">
      <c r="D24" s="51" t="s">
        <v>83</v>
      </c>
      <c r="E24" s="52">
        <f t="shared" si="1"/>
        <v>4</v>
      </c>
      <c r="F24" s="53">
        <f t="shared" si="2"/>
        <v>1.3245033112582782</v>
      </c>
      <c r="G24" s="54">
        <v>2</v>
      </c>
      <c r="H24" s="55">
        <f t="shared" si="3"/>
        <v>0.66225165562913912</v>
      </c>
      <c r="I24" s="54">
        <v>2</v>
      </c>
      <c r="J24" s="55">
        <f t="shared" si="4"/>
        <v>0.66225165562913912</v>
      </c>
    </row>
    <row r="25" spans="4:10" x14ac:dyDescent="0.25">
      <c r="D25" s="51" t="s">
        <v>84</v>
      </c>
      <c r="E25" s="52">
        <f t="shared" si="1"/>
        <v>2</v>
      </c>
      <c r="F25" s="53">
        <f t="shared" si="2"/>
        <v>0.66225165562913912</v>
      </c>
      <c r="G25" s="54">
        <v>2</v>
      </c>
      <c r="H25" s="55">
        <f t="shared" si="3"/>
        <v>0.66225165562913912</v>
      </c>
      <c r="I25" s="54">
        <v>0</v>
      </c>
      <c r="J25" s="55">
        <f t="shared" si="4"/>
        <v>0</v>
      </c>
    </row>
    <row r="26" spans="4:10" ht="16.5" customHeight="1" x14ac:dyDescent="0.25">
      <c r="D26" s="51" t="s">
        <v>85</v>
      </c>
      <c r="E26" s="52">
        <f t="shared" si="1"/>
        <v>6</v>
      </c>
      <c r="F26" s="53">
        <f t="shared" si="2"/>
        <v>1.9867549668874174</v>
      </c>
      <c r="G26" s="54">
        <v>5</v>
      </c>
      <c r="H26" s="55">
        <f t="shared" si="3"/>
        <v>1.6556291390728477</v>
      </c>
      <c r="I26" s="54">
        <v>1</v>
      </c>
      <c r="J26" s="55">
        <f t="shared" si="4"/>
        <v>0.33112582781456956</v>
      </c>
    </row>
    <row r="27" spans="4:10" ht="17.25" customHeight="1" x14ac:dyDescent="0.25">
      <c r="D27" s="51" t="s">
        <v>86</v>
      </c>
      <c r="E27" s="52">
        <f t="shared" si="1"/>
        <v>0</v>
      </c>
      <c r="F27" s="53">
        <f t="shared" si="2"/>
        <v>0</v>
      </c>
      <c r="G27" s="54">
        <v>0</v>
      </c>
      <c r="H27" s="55">
        <f t="shared" si="3"/>
        <v>0</v>
      </c>
      <c r="I27" s="54">
        <v>0</v>
      </c>
      <c r="J27" s="55">
        <f t="shared" si="4"/>
        <v>0</v>
      </c>
    </row>
    <row r="28" spans="4:10" x14ac:dyDescent="0.25">
      <c r="D28" s="51" t="s">
        <v>87</v>
      </c>
      <c r="E28" s="52">
        <f t="shared" si="1"/>
        <v>70</v>
      </c>
      <c r="F28" s="53">
        <f t="shared" si="2"/>
        <v>23.178807947019866</v>
      </c>
      <c r="G28" s="54">
        <v>51</v>
      </c>
      <c r="H28" s="55">
        <f t="shared" si="3"/>
        <v>16.887417218543046</v>
      </c>
      <c r="I28" s="54">
        <v>19</v>
      </c>
      <c r="J28" s="55">
        <f t="shared" si="4"/>
        <v>6.2913907284768218</v>
      </c>
    </row>
    <row r="29" spans="4:10" x14ac:dyDescent="0.25">
      <c r="D29" s="51" t="s">
        <v>88</v>
      </c>
      <c r="E29" s="52">
        <f t="shared" si="1"/>
        <v>7</v>
      </c>
      <c r="F29" s="53">
        <f t="shared" si="2"/>
        <v>2.3178807947019866</v>
      </c>
      <c r="G29" s="54">
        <v>7</v>
      </c>
      <c r="H29" s="55">
        <f t="shared" si="3"/>
        <v>2.3178807947019866</v>
      </c>
      <c r="I29" s="54">
        <v>0</v>
      </c>
      <c r="J29" s="55">
        <f t="shared" si="4"/>
        <v>0</v>
      </c>
    </row>
    <row r="30" spans="4:10" x14ac:dyDescent="0.25">
      <c r="D30" s="51" t="s">
        <v>89</v>
      </c>
      <c r="E30" s="52">
        <f t="shared" si="1"/>
        <v>0</v>
      </c>
      <c r="F30" s="53">
        <f t="shared" si="2"/>
        <v>0</v>
      </c>
      <c r="G30" s="54">
        <v>0</v>
      </c>
      <c r="H30" s="55">
        <f t="shared" si="3"/>
        <v>0</v>
      </c>
      <c r="I30" s="54">
        <v>0</v>
      </c>
      <c r="J30" s="55">
        <f t="shared" si="4"/>
        <v>0</v>
      </c>
    </row>
    <row r="31" spans="4:10" x14ac:dyDescent="0.25">
      <c r="D31" s="51" t="s">
        <v>90</v>
      </c>
      <c r="E31" s="52">
        <f t="shared" si="1"/>
        <v>0</v>
      </c>
      <c r="F31" s="53">
        <f t="shared" si="2"/>
        <v>0</v>
      </c>
      <c r="G31" s="54">
        <v>0</v>
      </c>
      <c r="H31" s="55">
        <f t="shared" si="3"/>
        <v>0</v>
      </c>
      <c r="I31" s="54">
        <v>0</v>
      </c>
      <c r="J31" s="55">
        <f t="shared" si="4"/>
        <v>0</v>
      </c>
    </row>
    <row r="32" spans="4:10" x14ac:dyDescent="0.25">
      <c r="D32" s="51" t="s">
        <v>91</v>
      </c>
      <c r="E32" s="52">
        <f t="shared" si="1"/>
        <v>2</v>
      </c>
      <c r="F32" s="53">
        <f t="shared" si="2"/>
        <v>0.66225165562913912</v>
      </c>
      <c r="G32" s="54">
        <v>2</v>
      </c>
      <c r="H32" s="55">
        <f t="shared" si="3"/>
        <v>0.66225165562913912</v>
      </c>
      <c r="I32" s="54">
        <v>0</v>
      </c>
      <c r="J32" s="55">
        <f t="shared" si="4"/>
        <v>0</v>
      </c>
    </row>
    <row r="33" spans="4:10" x14ac:dyDescent="0.25">
      <c r="D33" s="51" t="s">
        <v>92</v>
      </c>
      <c r="E33" s="52">
        <f t="shared" si="1"/>
        <v>0</v>
      </c>
      <c r="F33" s="53">
        <f t="shared" si="2"/>
        <v>0</v>
      </c>
      <c r="G33" s="54">
        <v>0</v>
      </c>
      <c r="H33" s="55">
        <f t="shared" si="3"/>
        <v>0</v>
      </c>
      <c r="I33" s="54">
        <v>0</v>
      </c>
      <c r="J33" s="55">
        <f t="shared" si="4"/>
        <v>0</v>
      </c>
    </row>
    <row r="34" spans="4:10" x14ac:dyDescent="0.25">
      <c r="D34" s="51" t="s">
        <v>93</v>
      </c>
      <c r="E34" s="52">
        <f t="shared" si="1"/>
        <v>0</v>
      </c>
      <c r="F34" s="53">
        <f t="shared" si="2"/>
        <v>0</v>
      </c>
      <c r="G34" s="54">
        <v>0</v>
      </c>
      <c r="H34" s="55">
        <f t="shared" si="3"/>
        <v>0</v>
      </c>
      <c r="I34" s="54">
        <v>0</v>
      </c>
      <c r="J34" s="55">
        <f t="shared" si="4"/>
        <v>0</v>
      </c>
    </row>
    <row r="35" spans="4:10" x14ac:dyDescent="0.25">
      <c r="D35" s="51" t="s">
        <v>94</v>
      </c>
      <c r="E35" s="52">
        <f t="shared" si="1"/>
        <v>5</v>
      </c>
      <c r="F35" s="53">
        <f t="shared" si="2"/>
        <v>1.6556291390728477</v>
      </c>
      <c r="G35" s="54">
        <v>4</v>
      </c>
      <c r="H35" s="55">
        <f t="shared" si="3"/>
        <v>1.3245033112582782</v>
      </c>
      <c r="I35" s="54">
        <v>1</v>
      </c>
      <c r="J35" s="55">
        <f t="shared" si="4"/>
        <v>0.33112582781456956</v>
      </c>
    </row>
    <row r="36" spans="4:10" x14ac:dyDescent="0.25">
      <c r="D36" s="51" t="s">
        <v>95</v>
      </c>
      <c r="E36" s="52">
        <f t="shared" si="1"/>
        <v>22</v>
      </c>
      <c r="F36" s="53">
        <f t="shared" si="2"/>
        <v>7.2847682119205297</v>
      </c>
      <c r="G36" s="54">
        <v>16</v>
      </c>
      <c r="H36" s="55">
        <f t="shared" si="3"/>
        <v>5.298013245033113</v>
      </c>
      <c r="I36" s="54">
        <v>6</v>
      </c>
      <c r="J36" s="55">
        <f t="shared" si="4"/>
        <v>1.9867549668874174</v>
      </c>
    </row>
    <row r="37" spans="4:10" x14ac:dyDescent="0.25">
      <c r="D37" s="51" t="s">
        <v>96</v>
      </c>
      <c r="E37" s="52">
        <f t="shared" si="1"/>
        <v>3</v>
      </c>
      <c r="F37" s="53">
        <f t="shared" si="2"/>
        <v>0.99337748344370869</v>
      </c>
      <c r="G37" s="54">
        <v>2</v>
      </c>
      <c r="H37" s="55">
        <f t="shared" si="3"/>
        <v>0.66225165562913912</v>
      </c>
      <c r="I37" s="54">
        <v>1</v>
      </c>
      <c r="J37" s="55">
        <f t="shared" si="4"/>
        <v>0.33112582781456956</v>
      </c>
    </row>
    <row r="38" spans="4:10" x14ac:dyDescent="0.25">
      <c r="D38" s="51" t="s">
        <v>97</v>
      </c>
      <c r="E38" s="52">
        <f t="shared" si="1"/>
        <v>0</v>
      </c>
      <c r="F38" s="53">
        <f t="shared" si="2"/>
        <v>0</v>
      </c>
      <c r="G38" s="54">
        <v>0</v>
      </c>
      <c r="H38" s="55">
        <f t="shared" si="3"/>
        <v>0</v>
      </c>
      <c r="I38" s="54">
        <v>0</v>
      </c>
      <c r="J38" s="55">
        <f t="shared" si="4"/>
        <v>0</v>
      </c>
    </row>
    <row r="39" spans="4:10" x14ac:dyDescent="0.25">
      <c r="D39" s="51" t="s">
        <v>98</v>
      </c>
      <c r="E39" s="52">
        <f t="shared" si="1"/>
        <v>0</v>
      </c>
      <c r="F39" s="53">
        <f t="shared" si="2"/>
        <v>0</v>
      </c>
      <c r="G39" s="54">
        <v>0</v>
      </c>
      <c r="H39" s="55">
        <f t="shared" si="3"/>
        <v>0</v>
      </c>
      <c r="I39" s="54">
        <v>0</v>
      </c>
      <c r="J39" s="55">
        <f t="shared" si="4"/>
        <v>0</v>
      </c>
    </row>
    <row r="40" spans="4:10" x14ac:dyDescent="0.25">
      <c r="D40" s="51" t="s">
        <v>99</v>
      </c>
      <c r="E40" s="52">
        <f t="shared" si="1"/>
        <v>0</v>
      </c>
      <c r="F40" s="53">
        <f t="shared" si="2"/>
        <v>0</v>
      </c>
      <c r="G40" s="54">
        <v>0</v>
      </c>
      <c r="H40" s="55">
        <f t="shared" si="3"/>
        <v>0</v>
      </c>
      <c r="I40" s="54">
        <v>0</v>
      </c>
      <c r="J40" s="55">
        <f t="shared" si="4"/>
        <v>0</v>
      </c>
    </row>
    <row r="41" spans="4:10" x14ac:dyDescent="0.25">
      <c r="D41" s="51" t="s">
        <v>100</v>
      </c>
      <c r="E41" s="52">
        <f t="shared" si="1"/>
        <v>0</v>
      </c>
      <c r="F41" s="53">
        <f t="shared" si="2"/>
        <v>0</v>
      </c>
      <c r="G41" s="54">
        <v>0</v>
      </c>
      <c r="H41" s="55">
        <f t="shared" si="3"/>
        <v>0</v>
      </c>
      <c r="I41" s="54">
        <v>0</v>
      </c>
      <c r="J41" s="55">
        <f t="shared" si="4"/>
        <v>0</v>
      </c>
    </row>
    <row r="42" spans="4:10" x14ac:dyDescent="0.25">
      <c r="D42" s="51" t="s">
        <v>101</v>
      </c>
      <c r="E42" s="52">
        <f t="shared" si="1"/>
        <v>3</v>
      </c>
      <c r="F42" s="53">
        <f t="shared" si="2"/>
        <v>0.99337748344370869</v>
      </c>
      <c r="G42" s="54">
        <v>3</v>
      </c>
      <c r="H42" s="55">
        <f t="shared" si="3"/>
        <v>0.99337748344370869</v>
      </c>
      <c r="I42" s="54">
        <v>0</v>
      </c>
      <c r="J42" s="55">
        <f t="shared" si="4"/>
        <v>0</v>
      </c>
    </row>
    <row r="43" spans="4:10" x14ac:dyDescent="0.25">
      <c r="D43" s="51" t="s">
        <v>102</v>
      </c>
      <c r="E43" s="52">
        <f t="shared" si="1"/>
        <v>0</v>
      </c>
      <c r="F43" s="53">
        <f t="shared" si="2"/>
        <v>0</v>
      </c>
      <c r="G43" s="54">
        <v>0</v>
      </c>
      <c r="H43" s="55">
        <f t="shared" si="3"/>
        <v>0</v>
      </c>
      <c r="I43" s="54">
        <v>0</v>
      </c>
      <c r="J43" s="55">
        <f t="shared" si="4"/>
        <v>0</v>
      </c>
    </row>
    <row r="44" spans="4:10" x14ac:dyDescent="0.25">
      <c r="D44" s="51" t="s">
        <v>103</v>
      </c>
      <c r="E44" s="52">
        <f t="shared" si="1"/>
        <v>18</v>
      </c>
      <c r="F44" s="53">
        <f t="shared" si="2"/>
        <v>5.9602649006622519</v>
      </c>
      <c r="G44" s="54">
        <v>13</v>
      </c>
      <c r="H44" s="55">
        <f t="shared" si="3"/>
        <v>4.3046357615894042</v>
      </c>
      <c r="I44" s="54">
        <v>5</v>
      </c>
      <c r="J44" s="55">
        <f t="shared" si="4"/>
        <v>1.6556291390728477</v>
      </c>
    </row>
    <row r="45" spans="4:10" x14ac:dyDescent="0.25">
      <c r="D45" s="51" t="s">
        <v>104</v>
      </c>
      <c r="E45" s="52">
        <f t="shared" si="1"/>
        <v>0</v>
      </c>
      <c r="F45" s="53">
        <f t="shared" si="2"/>
        <v>0</v>
      </c>
      <c r="G45" s="54">
        <v>0</v>
      </c>
      <c r="H45" s="55">
        <f t="shared" si="3"/>
        <v>0</v>
      </c>
      <c r="I45" s="54">
        <v>0</v>
      </c>
      <c r="J45" s="55">
        <f t="shared" si="4"/>
        <v>0</v>
      </c>
    </row>
    <row r="46" spans="4:10" x14ac:dyDescent="0.25">
      <c r="D46" s="51" t="s">
        <v>105</v>
      </c>
      <c r="E46" s="52">
        <f t="shared" si="1"/>
        <v>4</v>
      </c>
      <c r="F46" s="53">
        <f t="shared" si="2"/>
        <v>1.3245033112582782</v>
      </c>
      <c r="G46" s="54">
        <v>0</v>
      </c>
      <c r="H46" s="55">
        <f t="shared" si="3"/>
        <v>0</v>
      </c>
      <c r="I46" s="54">
        <v>4</v>
      </c>
      <c r="J46" s="55">
        <f t="shared" si="4"/>
        <v>1.3245033112582782</v>
      </c>
    </row>
    <row r="47" spans="4:10" x14ac:dyDescent="0.25">
      <c r="D47" s="51" t="s">
        <v>106</v>
      </c>
      <c r="E47" s="52">
        <f t="shared" si="1"/>
        <v>0</v>
      </c>
      <c r="F47" s="53">
        <f t="shared" si="2"/>
        <v>0</v>
      </c>
      <c r="G47" s="54">
        <v>0</v>
      </c>
      <c r="H47" s="55">
        <f t="shared" si="3"/>
        <v>0</v>
      </c>
      <c r="I47" s="54">
        <v>0</v>
      </c>
      <c r="J47" s="55">
        <f t="shared" si="4"/>
        <v>0</v>
      </c>
    </row>
    <row r="48" spans="4:10" x14ac:dyDescent="0.25">
      <c r="D48" s="51" t="s">
        <v>107</v>
      </c>
      <c r="E48" s="52">
        <f t="shared" si="1"/>
        <v>0</v>
      </c>
      <c r="F48" s="53">
        <f t="shared" si="2"/>
        <v>0</v>
      </c>
      <c r="G48" s="54">
        <v>0</v>
      </c>
      <c r="H48" s="55">
        <f t="shared" si="3"/>
        <v>0</v>
      </c>
      <c r="I48" s="54">
        <v>0</v>
      </c>
      <c r="J48" s="55">
        <f t="shared" si="4"/>
        <v>0</v>
      </c>
    </row>
    <row r="49" spans="4:10" x14ac:dyDescent="0.25">
      <c r="D49" s="51" t="s">
        <v>108</v>
      </c>
      <c r="E49" s="52">
        <f t="shared" si="1"/>
        <v>9</v>
      </c>
      <c r="F49" s="53">
        <f t="shared" si="2"/>
        <v>2.9801324503311259</v>
      </c>
      <c r="G49" s="54">
        <v>7</v>
      </c>
      <c r="H49" s="55">
        <f t="shared" si="3"/>
        <v>2.3178807947019866</v>
      </c>
      <c r="I49" s="54">
        <v>2</v>
      </c>
      <c r="J49" s="55">
        <f t="shared" si="4"/>
        <v>0.66225165562913912</v>
      </c>
    </row>
    <row r="50" spans="4:10" x14ac:dyDescent="0.25">
      <c r="D50" s="51" t="s">
        <v>109</v>
      </c>
      <c r="E50" s="52">
        <f t="shared" si="1"/>
        <v>0</v>
      </c>
      <c r="F50" s="53">
        <f t="shared" si="2"/>
        <v>0</v>
      </c>
      <c r="G50" s="54">
        <v>0</v>
      </c>
      <c r="H50" s="55">
        <f t="shared" si="3"/>
        <v>0</v>
      </c>
      <c r="I50" s="54">
        <v>0</v>
      </c>
      <c r="J50" s="55">
        <f t="shared" si="4"/>
        <v>0</v>
      </c>
    </row>
    <row r="51" spans="4:10" x14ac:dyDescent="0.25">
      <c r="D51" s="51" t="s">
        <v>110</v>
      </c>
      <c r="E51" s="52">
        <f t="shared" si="1"/>
        <v>0</v>
      </c>
      <c r="F51" s="53">
        <f t="shared" si="2"/>
        <v>0</v>
      </c>
      <c r="G51" s="54">
        <v>0</v>
      </c>
      <c r="H51" s="55">
        <f t="shared" si="3"/>
        <v>0</v>
      </c>
      <c r="I51" s="54">
        <v>0</v>
      </c>
      <c r="J51" s="55">
        <f t="shared" si="4"/>
        <v>0</v>
      </c>
    </row>
    <row r="52" spans="4:10" x14ac:dyDescent="0.25">
      <c r="D52" s="51" t="s">
        <v>111</v>
      </c>
      <c r="E52" s="52">
        <f t="shared" si="1"/>
        <v>20</v>
      </c>
      <c r="F52" s="53">
        <f t="shared" si="2"/>
        <v>6.6225165562913908</v>
      </c>
      <c r="G52" s="54">
        <v>17</v>
      </c>
      <c r="H52" s="55">
        <f t="shared" si="3"/>
        <v>5.629139072847682</v>
      </c>
      <c r="I52" s="54">
        <v>3</v>
      </c>
      <c r="J52" s="55">
        <f t="shared" si="4"/>
        <v>0.99337748344370869</v>
      </c>
    </row>
    <row r="53" spans="4:10" x14ac:dyDescent="0.25">
      <c r="D53" s="51" t="s">
        <v>112</v>
      </c>
      <c r="E53" s="52">
        <f t="shared" si="1"/>
        <v>0</v>
      </c>
      <c r="F53" s="53">
        <f t="shared" si="2"/>
        <v>0</v>
      </c>
      <c r="G53" s="54">
        <v>0</v>
      </c>
      <c r="H53" s="55">
        <f t="shared" si="3"/>
        <v>0</v>
      </c>
      <c r="I53" s="54">
        <v>0</v>
      </c>
      <c r="J53" s="55">
        <f t="shared" si="4"/>
        <v>0</v>
      </c>
    </row>
    <row r="54" spans="4:10" x14ac:dyDescent="0.25">
      <c r="D54" s="51" t="s">
        <v>113</v>
      </c>
      <c r="E54" s="52">
        <f t="shared" si="1"/>
        <v>0</v>
      </c>
      <c r="F54" s="53">
        <f t="shared" si="2"/>
        <v>0</v>
      </c>
      <c r="G54" s="54">
        <v>0</v>
      </c>
      <c r="H54" s="55">
        <f t="shared" si="3"/>
        <v>0</v>
      </c>
      <c r="I54" s="54">
        <v>0</v>
      </c>
      <c r="J54" s="55">
        <f t="shared" si="4"/>
        <v>0</v>
      </c>
    </row>
    <row r="55" spans="4:10" x14ac:dyDescent="0.25">
      <c r="D55" s="51" t="s">
        <v>114</v>
      </c>
      <c r="E55" s="52">
        <f t="shared" si="1"/>
        <v>0</v>
      </c>
      <c r="F55" s="53">
        <f t="shared" si="2"/>
        <v>0</v>
      </c>
      <c r="G55" s="54">
        <v>0</v>
      </c>
      <c r="H55" s="55">
        <f t="shared" si="3"/>
        <v>0</v>
      </c>
      <c r="I55" s="54">
        <v>0</v>
      </c>
      <c r="J55" s="55">
        <f t="shared" si="4"/>
        <v>0</v>
      </c>
    </row>
    <row r="56" spans="4:10" x14ac:dyDescent="0.25">
      <c r="D56" s="51" t="s">
        <v>115</v>
      </c>
      <c r="E56" s="52">
        <f t="shared" si="1"/>
        <v>0</v>
      </c>
      <c r="F56" s="53">
        <f t="shared" si="2"/>
        <v>0</v>
      </c>
      <c r="G56" s="54">
        <v>0</v>
      </c>
      <c r="H56" s="55">
        <f t="shared" si="3"/>
        <v>0</v>
      </c>
      <c r="I56" s="54">
        <v>0</v>
      </c>
      <c r="J56" s="55">
        <f t="shared" si="4"/>
        <v>0</v>
      </c>
    </row>
    <row r="57" spans="4:10" x14ac:dyDescent="0.25">
      <c r="D57" s="51" t="s">
        <v>116</v>
      </c>
      <c r="E57" s="52">
        <f t="shared" si="1"/>
        <v>0</v>
      </c>
      <c r="F57" s="53">
        <f t="shared" si="2"/>
        <v>0</v>
      </c>
      <c r="G57" s="54">
        <v>0</v>
      </c>
      <c r="H57" s="55">
        <f t="shared" si="3"/>
        <v>0</v>
      </c>
      <c r="I57" s="54">
        <v>0</v>
      </c>
      <c r="J57" s="55">
        <f t="shared" si="4"/>
        <v>0</v>
      </c>
    </row>
    <row r="58" spans="4:10" x14ac:dyDescent="0.25">
      <c r="D58" s="51" t="s">
        <v>117</v>
      </c>
      <c r="E58" s="52">
        <f t="shared" si="1"/>
        <v>8</v>
      </c>
      <c r="F58" s="53">
        <f t="shared" si="2"/>
        <v>2.6490066225165565</v>
      </c>
      <c r="G58" s="54">
        <v>6</v>
      </c>
      <c r="H58" s="55">
        <f t="shared" si="3"/>
        <v>1.9867549668874174</v>
      </c>
      <c r="I58" s="54">
        <v>2</v>
      </c>
      <c r="J58" s="55">
        <f t="shared" si="4"/>
        <v>0.66225165562913912</v>
      </c>
    </row>
    <row r="59" spans="4:10" x14ac:dyDescent="0.25">
      <c r="D59" s="51" t="s">
        <v>118</v>
      </c>
      <c r="E59" s="52">
        <f t="shared" si="1"/>
        <v>6</v>
      </c>
      <c r="F59" s="53">
        <f t="shared" si="2"/>
        <v>1.9867549668874174</v>
      </c>
      <c r="G59" s="54">
        <v>6</v>
      </c>
      <c r="H59" s="55">
        <f t="shared" si="3"/>
        <v>1.9867549668874174</v>
      </c>
      <c r="I59" s="54">
        <v>0</v>
      </c>
      <c r="J59" s="55">
        <f t="shared" si="4"/>
        <v>0</v>
      </c>
    </row>
    <row r="60" spans="4:10" x14ac:dyDescent="0.25">
      <c r="D60" s="51" t="s">
        <v>119</v>
      </c>
      <c r="E60" s="52">
        <f t="shared" si="1"/>
        <v>0</v>
      </c>
      <c r="F60" s="53">
        <f t="shared" si="2"/>
        <v>0</v>
      </c>
      <c r="G60" s="54">
        <v>0</v>
      </c>
      <c r="H60" s="55">
        <f t="shared" si="3"/>
        <v>0</v>
      </c>
      <c r="I60" s="54">
        <v>0</v>
      </c>
      <c r="J60" s="55">
        <f t="shared" si="4"/>
        <v>0</v>
      </c>
    </row>
    <row r="61" spans="4:10" x14ac:dyDescent="0.25">
      <c r="D61" s="51" t="s">
        <v>120</v>
      </c>
      <c r="E61" s="52">
        <f t="shared" si="1"/>
        <v>0</v>
      </c>
      <c r="F61" s="53">
        <f t="shared" si="2"/>
        <v>0</v>
      </c>
      <c r="G61" s="54">
        <v>0</v>
      </c>
      <c r="H61" s="55">
        <f t="shared" si="3"/>
        <v>0</v>
      </c>
      <c r="I61" s="54">
        <v>0</v>
      </c>
      <c r="J61" s="55">
        <f t="shared" si="4"/>
        <v>0</v>
      </c>
    </row>
    <row r="62" spans="4:10" x14ac:dyDescent="0.25">
      <c r="D62" s="51" t="s">
        <v>121</v>
      </c>
      <c r="E62" s="52">
        <f t="shared" si="1"/>
        <v>0</v>
      </c>
      <c r="F62" s="53">
        <f t="shared" si="2"/>
        <v>0</v>
      </c>
      <c r="G62" s="54">
        <v>0</v>
      </c>
      <c r="H62" s="55">
        <f t="shared" si="3"/>
        <v>0</v>
      </c>
      <c r="I62" s="54">
        <v>0</v>
      </c>
      <c r="J62" s="55">
        <f t="shared" si="4"/>
        <v>0</v>
      </c>
    </row>
    <row r="63" spans="4:10" x14ac:dyDescent="0.25">
      <c r="D63" s="51" t="s">
        <v>122</v>
      </c>
      <c r="E63" s="52">
        <f t="shared" si="1"/>
        <v>0</v>
      </c>
      <c r="F63" s="53">
        <f t="shared" si="2"/>
        <v>0</v>
      </c>
      <c r="G63" s="54">
        <v>0</v>
      </c>
      <c r="H63" s="55">
        <f t="shared" si="3"/>
        <v>0</v>
      </c>
      <c r="I63" s="54">
        <v>0</v>
      </c>
      <c r="J63" s="55">
        <f t="shared" si="4"/>
        <v>0</v>
      </c>
    </row>
    <row r="64" spans="4:10" x14ac:dyDescent="0.25">
      <c r="D64" s="51" t="s">
        <v>123</v>
      </c>
      <c r="E64" s="52">
        <f t="shared" si="1"/>
        <v>0</v>
      </c>
      <c r="F64" s="53">
        <f t="shared" si="2"/>
        <v>0</v>
      </c>
      <c r="G64" s="54">
        <v>0</v>
      </c>
      <c r="H64" s="55">
        <f t="shared" si="3"/>
        <v>0</v>
      </c>
      <c r="I64" s="54">
        <v>0</v>
      </c>
      <c r="J64" s="55">
        <f t="shared" si="4"/>
        <v>0</v>
      </c>
    </row>
    <row r="65" spans="4:10" x14ac:dyDescent="0.25">
      <c r="D65" s="51" t="s">
        <v>124</v>
      </c>
      <c r="E65" s="52">
        <f t="shared" si="1"/>
        <v>0</v>
      </c>
      <c r="F65" s="53">
        <f t="shared" si="2"/>
        <v>0</v>
      </c>
      <c r="G65" s="54">
        <v>0</v>
      </c>
      <c r="H65" s="55">
        <f t="shared" si="3"/>
        <v>0</v>
      </c>
      <c r="I65" s="54">
        <v>0</v>
      </c>
      <c r="J65" s="55">
        <f t="shared" si="4"/>
        <v>0</v>
      </c>
    </row>
    <row r="66" spans="4:10" x14ac:dyDescent="0.25">
      <c r="D66" s="51" t="s">
        <v>125</v>
      </c>
      <c r="E66" s="52">
        <f t="shared" si="1"/>
        <v>0</v>
      </c>
      <c r="F66" s="53">
        <f t="shared" si="2"/>
        <v>0</v>
      </c>
      <c r="G66" s="54">
        <v>0</v>
      </c>
      <c r="H66" s="55">
        <f t="shared" si="3"/>
        <v>0</v>
      </c>
      <c r="I66" s="54">
        <v>0</v>
      </c>
      <c r="J66" s="55">
        <f t="shared" si="4"/>
        <v>0</v>
      </c>
    </row>
    <row r="67" spans="4:10" x14ac:dyDescent="0.25">
      <c r="D67" s="51" t="s">
        <v>126</v>
      </c>
      <c r="E67" s="52">
        <f t="shared" si="1"/>
        <v>0</v>
      </c>
      <c r="F67" s="53">
        <f t="shared" si="2"/>
        <v>0</v>
      </c>
      <c r="G67" s="54">
        <v>0</v>
      </c>
      <c r="H67" s="55">
        <f t="shared" si="3"/>
        <v>0</v>
      </c>
      <c r="I67" s="54">
        <v>0</v>
      </c>
      <c r="J67" s="55">
        <f t="shared" si="4"/>
        <v>0</v>
      </c>
    </row>
    <row r="68" spans="4:10" ht="18.75" customHeight="1" x14ac:dyDescent="0.25">
      <c r="D68" s="51" t="s">
        <v>127</v>
      </c>
      <c r="E68" s="52">
        <f t="shared" si="1"/>
        <v>0</v>
      </c>
      <c r="F68" s="53">
        <f t="shared" si="2"/>
        <v>0</v>
      </c>
      <c r="G68" s="54">
        <v>0</v>
      </c>
      <c r="H68" s="55">
        <f t="shared" si="3"/>
        <v>0</v>
      </c>
      <c r="I68" s="54">
        <v>0</v>
      </c>
      <c r="J68" s="55">
        <f t="shared" si="4"/>
        <v>0</v>
      </c>
    </row>
    <row r="69" spans="4:10" ht="16.5" customHeight="1" x14ac:dyDescent="0.25">
      <c r="D69" s="51" t="s">
        <v>128</v>
      </c>
      <c r="E69" s="52">
        <f t="shared" si="1"/>
        <v>0</v>
      </c>
      <c r="F69" s="53">
        <f t="shared" si="2"/>
        <v>0</v>
      </c>
      <c r="G69" s="54">
        <v>0</v>
      </c>
      <c r="H69" s="55">
        <f t="shared" si="3"/>
        <v>0</v>
      </c>
      <c r="I69" s="54">
        <v>0</v>
      </c>
      <c r="J69" s="55">
        <f t="shared" si="4"/>
        <v>0</v>
      </c>
    </row>
    <row r="70" spans="4:10" ht="16.5" customHeight="1" x14ac:dyDescent="0.25">
      <c r="D70" s="51" t="s">
        <v>129</v>
      </c>
      <c r="E70" s="52">
        <f t="shared" si="1"/>
        <v>0</v>
      </c>
      <c r="F70" s="53">
        <f t="shared" si="2"/>
        <v>0</v>
      </c>
      <c r="G70" s="54">
        <v>0</v>
      </c>
      <c r="H70" s="55">
        <f t="shared" si="3"/>
        <v>0</v>
      </c>
      <c r="I70" s="54">
        <v>0</v>
      </c>
      <c r="J70" s="55">
        <f t="shared" si="4"/>
        <v>0</v>
      </c>
    </row>
    <row r="71" spans="4:10" ht="17.25" customHeight="1" x14ac:dyDescent="0.25">
      <c r="D71" s="51" t="s">
        <v>130</v>
      </c>
      <c r="E71" s="52">
        <f t="shared" si="1"/>
        <v>20</v>
      </c>
      <c r="F71" s="53">
        <f t="shared" si="2"/>
        <v>6.6225165562913908</v>
      </c>
      <c r="G71" s="54">
        <v>17</v>
      </c>
      <c r="H71" s="55">
        <f t="shared" si="3"/>
        <v>5.629139072847682</v>
      </c>
      <c r="I71" s="54">
        <v>3</v>
      </c>
      <c r="J71" s="55">
        <f t="shared" si="4"/>
        <v>0.99337748344370869</v>
      </c>
    </row>
    <row r="72" spans="4:10" ht="17.25" customHeight="1" x14ac:dyDescent="0.25">
      <c r="D72" s="51" t="s">
        <v>131</v>
      </c>
      <c r="E72" s="52">
        <f t="shared" si="1"/>
        <v>0</v>
      </c>
      <c r="F72" s="53">
        <f t="shared" si="2"/>
        <v>0</v>
      </c>
      <c r="G72" s="54">
        <v>0</v>
      </c>
      <c r="H72" s="55">
        <f t="shared" si="3"/>
        <v>0</v>
      </c>
      <c r="I72" s="54">
        <v>0</v>
      </c>
      <c r="J72" s="55">
        <f t="shared" si="4"/>
        <v>0</v>
      </c>
    </row>
    <row r="73" spans="4:10" x14ac:dyDescent="0.25">
      <c r="D73" s="51" t="s">
        <v>132</v>
      </c>
      <c r="E73" s="52">
        <f t="shared" si="1"/>
        <v>0</v>
      </c>
      <c r="F73" s="53">
        <f t="shared" si="2"/>
        <v>0</v>
      </c>
      <c r="G73" s="54">
        <v>0</v>
      </c>
      <c r="H73" s="55">
        <f t="shared" si="3"/>
        <v>0</v>
      </c>
      <c r="I73" s="54">
        <v>0</v>
      </c>
      <c r="J73" s="55">
        <f t="shared" si="4"/>
        <v>0</v>
      </c>
    </row>
    <row r="74" spans="4:10" x14ac:dyDescent="0.25">
      <c r="D74" s="51" t="s">
        <v>133</v>
      </c>
      <c r="E74" s="52">
        <f t="shared" ref="E74:E92" si="5">SUM(I74+G74)</f>
        <v>1</v>
      </c>
      <c r="F74" s="53">
        <f t="shared" ref="F74:F92" si="6">(E74/$E$6)*100</f>
        <v>0.33112582781456956</v>
      </c>
      <c r="G74" s="54">
        <v>1</v>
      </c>
      <c r="H74" s="55">
        <f t="shared" si="3"/>
        <v>0.33112582781456956</v>
      </c>
      <c r="I74" s="54">
        <v>0</v>
      </c>
      <c r="J74" s="55">
        <f t="shared" si="4"/>
        <v>0</v>
      </c>
    </row>
    <row r="75" spans="4:10" x14ac:dyDescent="0.25">
      <c r="D75" s="51" t="s">
        <v>134</v>
      </c>
      <c r="E75" s="52">
        <f t="shared" si="5"/>
        <v>0</v>
      </c>
      <c r="F75" s="53">
        <f t="shared" si="6"/>
        <v>0</v>
      </c>
      <c r="G75" s="54">
        <v>0</v>
      </c>
      <c r="H75" s="55">
        <f t="shared" si="3"/>
        <v>0</v>
      </c>
      <c r="I75" s="54">
        <v>0</v>
      </c>
      <c r="J75" s="55">
        <f t="shared" si="4"/>
        <v>0</v>
      </c>
    </row>
    <row r="76" spans="4:10" x14ac:dyDescent="0.25">
      <c r="D76" s="51" t="s">
        <v>135</v>
      </c>
      <c r="E76" s="52">
        <f t="shared" si="5"/>
        <v>0</v>
      </c>
      <c r="F76" s="53">
        <f t="shared" si="6"/>
        <v>0</v>
      </c>
      <c r="G76" s="54">
        <v>0</v>
      </c>
      <c r="H76" s="55">
        <f t="shared" ref="H76:H92" si="7">(G76/$E$6)*100</f>
        <v>0</v>
      </c>
      <c r="I76" s="54">
        <v>0</v>
      </c>
      <c r="J76" s="55">
        <f t="shared" ref="J76:J92" si="8">(I76/$E$6)*100</f>
        <v>0</v>
      </c>
    </row>
    <row r="77" spans="4:10" x14ac:dyDescent="0.25">
      <c r="D77" s="51" t="s">
        <v>136</v>
      </c>
      <c r="E77" s="52">
        <f t="shared" si="5"/>
        <v>0</v>
      </c>
      <c r="F77" s="53">
        <f t="shared" si="6"/>
        <v>0</v>
      </c>
      <c r="G77" s="54">
        <v>0</v>
      </c>
      <c r="H77" s="55">
        <f t="shared" si="7"/>
        <v>0</v>
      </c>
      <c r="I77" s="54">
        <v>0</v>
      </c>
      <c r="J77" s="55">
        <f t="shared" si="8"/>
        <v>0</v>
      </c>
    </row>
    <row r="78" spans="4:10" x14ac:dyDescent="0.25">
      <c r="D78" s="51" t="s">
        <v>137</v>
      </c>
      <c r="E78" s="52">
        <f t="shared" si="5"/>
        <v>0</v>
      </c>
      <c r="F78" s="53">
        <f t="shared" si="6"/>
        <v>0</v>
      </c>
      <c r="G78" s="54">
        <v>0</v>
      </c>
      <c r="H78" s="55">
        <f t="shared" si="7"/>
        <v>0</v>
      </c>
      <c r="I78" s="54">
        <v>0</v>
      </c>
      <c r="J78" s="55">
        <f t="shared" si="8"/>
        <v>0</v>
      </c>
    </row>
    <row r="79" spans="4:10" x14ac:dyDescent="0.25">
      <c r="D79" s="51" t="s">
        <v>138</v>
      </c>
      <c r="E79" s="52">
        <f t="shared" si="5"/>
        <v>0</v>
      </c>
      <c r="F79" s="53">
        <f t="shared" si="6"/>
        <v>0</v>
      </c>
      <c r="G79" s="54">
        <v>0</v>
      </c>
      <c r="H79" s="55">
        <f t="shared" si="7"/>
        <v>0</v>
      </c>
      <c r="I79" s="54">
        <v>0</v>
      </c>
      <c r="J79" s="55">
        <f t="shared" si="8"/>
        <v>0</v>
      </c>
    </row>
    <row r="80" spans="4:10" x14ac:dyDescent="0.25">
      <c r="D80" s="51" t="s">
        <v>139</v>
      </c>
      <c r="E80" s="52">
        <f t="shared" si="5"/>
        <v>0</v>
      </c>
      <c r="F80" s="53">
        <f t="shared" si="6"/>
        <v>0</v>
      </c>
      <c r="G80" s="54">
        <v>0</v>
      </c>
      <c r="H80" s="55">
        <f t="shared" si="7"/>
        <v>0</v>
      </c>
      <c r="I80" s="54">
        <v>0</v>
      </c>
      <c r="J80" s="55">
        <f t="shared" si="8"/>
        <v>0</v>
      </c>
    </row>
    <row r="81" spans="4:10" x14ac:dyDescent="0.25">
      <c r="D81" s="51" t="s">
        <v>140</v>
      </c>
      <c r="E81" s="52">
        <f t="shared" si="5"/>
        <v>0</v>
      </c>
      <c r="F81" s="53">
        <f t="shared" si="6"/>
        <v>0</v>
      </c>
      <c r="G81" s="54">
        <v>0</v>
      </c>
      <c r="H81" s="55">
        <f t="shared" si="7"/>
        <v>0</v>
      </c>
      <c r="I81" s="54">
        <v>0</v>
      </c>
      <c r="J81" s="55">
        <f t="shared" si="8"/>
        <v>0</v>
      </c>
    </row>
    <row r="82" spans="4:10" x14ac:dyDescent="0.25">
      <c r="D82" s="51" t="s">
        <v>141</v>
      </c>
      <c r="E82" s="52">
        <f t="shared" si="5"/>
        <v>0</v>
      </c>
      <c r="F82" s="53">
        <f t="shared" si="6"/>
        <v>0</v>
      </c>
      <c r="G82" s="54">
        <v>0</v>
      </c>
      <c r="H82" s="55">
        <f t="shared" si="7"/>
        <v>0</v>
      </c>
      <c r="I82" s="54">
        <v>0</v>
      </c>
      <c r="J82" s="55">
        <f t="shared" si="8"/>
        <v>0</v>
      </c>
    </row>
    <row r="83" spans="4:10" x14ac:dyDescent="0.25">
      <c r="D83" s="51" t="s">
        <v>142</v>
      </c>
      <c r="E83" s="52">
        <f t="shared" si="5"/>
        <v>0</v>
      </c>
      <c r="F83" s="53">
        <f t="shared" si="6"/>
        <v>0</v>
      </c>
      <c r="G83" s="54">
        <v>0</v>
      </c>
      <c r="H83" s="55">
        <f t="shared" si="7"/>
        <v>0</v>
      </c>
      <c r="I83" s="54">
        <v>0</v>
      </c>
      <c r="J83" s="55">
        <f t="shared" si="8"/>
        <v>0</v>
      </c>
    </row>
    <row r="84" spans="4:10" x14ac:dyDescent="0.25">
      <c r="D84" s="51" t="s">
        <v>143</v>
      </c>
      <c r="E84" s="52">
        <f t="shared" si="5"/>
        <v>1</v>
      </c>
      <c r="F84" s="53">
        <f t="shared" si="6"/>
        <v>0.33112582781456956</v>
      </c>
      <c r="G84" s="54">
        <v>1</v>
      </c>
      <c r="H84" s="55">
        <f t="shared" si="7"/>
        <v>0.33112582781456956</v>
      </c>
      <c r="I84" s="54">
        <v>0</v>
      </c>
      <c r="J84" s="55">
        <f t="shared" si="8"/>
        <v>0</v>
      </c>
    </row>
    <row r="85" spans="4:10" x14ac:dyDescent="0.25">
      <c r="D85" s="51" t="s">
        <v>110</v>
      </c>
      <c r="E85" s="52">
        <f t="shared" si="5"/>
        <v>2</v>
      </c>
      <c r="F85" s="53">
        <f t="shared" si="6"/>
        <v>0.66225165562913912</v>
      </c>
      <c r="G85" s="54">
        <v>2</v>
      </c>
      <c r="H85" s="55">
        <f t="shared" si="7"/>
        <v>0.66225165562913912</v>
      </c>
      <c r="I85" s="54">
        <v>0</v>
      </c>
      <c r="J85" s="55">
        <f t="shared" si="8"/>
        <v>0</v>
      </c>
    </row>
    <row r="86" spans="4:10" x14ac:dyDescent="0.25">
      <c r="D86" s="51" t="s">
        <v>144</v>
      </c>
      <c r="E86" s="52">
        <f t="shared" si="5"/>
        <v>0</v>
      </c>
      <c r="F86" s="53">
        <f t="shared" si="6"/>
        <v>0</v>
      </c>
      <c r="G86" s="54">
        <v>0</v>
      </c>
      <c r="H86" s="55">
        <f t="shared" si="7"/>
        <v>0</v>
      </c>
      <c r="I86" s="54">
        <v>0</v>
      </c>
      <c r="J86" s="55">
        <f t="shared" si="8"/>
        <v>0</v>
      </c>
    </row>
    <row r="87" spans="4:10" x14ac:dyDescent="0.25">
      <c r="D87" s="51" t="s">
        <v>145</v>
      </c>
      <c r="E87" s="52">
        <f t="shared" si="5"/>
        <v>2</v>
      </c>
      <c r="F87" s="53">
        <f t="shared" si="6"/>
        <v>0.66225165562913912</v>
      </c>
      <c r="G87" s="54">
        <v>2</v>
      </c>
      <c r="H87" s="55">
        <f t="shared" si="7"/>
        <v>0.66225165562913912</v>
      </c>
      <c r="I87" s="54">
        <v>0</v>
      </c>
      <c r="J87" s="55">
        <f t="shared" si="8"/>
        <v>0</v>
      </c>
    </row>
    <row r="88" spans="4:10" x14ac:dyDescent="0.25">
      <c r="D88" s="51" t="s">
        <v>146</v>
      </c>
      <c r="E88" s="52">
        <f t="shared" si="5"/>
        <v>0</v>
      </c>
      <c r="F88" s="53">
        <f t="shared" si="6"/>
        <v>0</v>
      </c>
      <c r="G88" s="54">
        <v>0</v>
      </c>
      <c r="H88" s="55">
        <f t="shared" si="7"/>
        <v>0</v>
      </c>
      <c r="I88" s="54">
        <v>0</v>
      </c>
      <c r="J88" s="55">
        <f t="shared" si="8"/>
        <v>0</v>
      </c>
    </row>
    <row r="89" spans="4:10" x14ac:dyDescent="0.25">
      <c r="D89" s="51" t="s">
        <v>147</v>
      </c>
      <c r="E89" s="52">
        <f t="shared" si="5"/>
        <v>0</v>
      </c>
      <c r="F89" s="53">
        <f t="shared" si="6"/>
        <v>0</v>
      </c>
      <c r="G89" s="54">
        <v>0</v>
      </c>
      <c r="H89" s="55">
        <f t="shared" si="7"/>
        <v>0</v>
      </c>
      <c r="I89" s="54">
        <v>0</v>
      </c>
      <c r="J89" s="55">
        <f t="shared" si="8"/>
        <v>0</v>
      </c>
    </row>
    <row r="90" spans="4:10" x14ac:dyDescent="0.25">
      <c r="D90" s="51" t="s">
        <v>148</v>
      </c>
      <c r="E90" s="52">
        <f t="shared" si="5"/>
        <v>1</v>
      </c>
      <c r="F90" s="53">
        <f t="shared" si="6"/>
        <v>0.33112582781456956</v>
      </c>
      <c r="G90" s="54">
        <v>1</v>
      </c>
      <c r="H90" s="55">
        <f t="shared" si="7"/>
        <v>0.33112582781456956</v>
      </c>
      <c r="I90" s="54">
        <v>0</v>
      </c>
      <c r="J90" s="55">
        <f t="shared" si="8"/>
        <v>0</v>
      </c>
    </row>
    <row r="91" spans="4:10" x14ac:dyDescent="0.25">
      <c r="D91" s="51" t="s">
        <v>149</v>
      </c>
      <c r="E91" s="52">
        <f t="shared" si="5"/>
        <v>0</v>
      </c>
      <c r="F91" s="53">
        <f t="shared" si="6"/>
        <v>0</v>
      </c>
      <c r="G91" s="54">
        <v>0</v>
      </c>
      <c r="H91" s="55">
        <f t="shared" si="7"/>
        <v>0</v>
      </c>
      <c r="I91" s="54">
        <v>0</v>
      </c>
      <c r="J91" s="55">
        <f t="shared" si="8"/>
        <v>0</v>
      </c>
    </row>
    <row r="92" spans="4:10" ht="15.75" thickBot="1" x14ac:dyDescent="0.3">
      <c r="D92" s="56" t="s">
        <v>150</v>
      </c>
      <c r="E92" s="52">
        <f t="shared" si="5"/>
        <v>64</v>
      </c>
      <c r="F92" s="53">
        <f t="shared" si="6"/>
        <v>21.192052980132452</v>
      </c>
      <c r="G92" s="54">
        <v>41</v>
      </c>
      <c r="H92" s="55">
        <f t="shared" si="7"/>
        <v>13.576158940397351</v>
      </c>
      <c r="I92" s="57">
        <v>23</v>
      </c>
      <c r="J92" s="55">
        <f t="shared" si="8"/>
        <v>7.6158940397350996</v>
      </c>
    </row>
    <row r="93" spans="4:10" x14ac:dyDescent="0.25">
      <c r="D93" s="404" t="s">
        <v>151</v>
      </c>
      <c r="E93" s="404"/>
      <c r="F93" s="404"/>
      <c r="G93" s="404"/>
      <c r="H93" s="404"/>
      <c r="I93" s="404"/>
      <c r="J93" s="404"/>
    </row>
  </sheetData>
  <mergeCells count="6">
    <mergeCell ref="D93:J93"/>
    <mergeCell ref="D3:J3"/>
    <mergeCell ref="D4:D5"/>
    <mergeCell ref="E4:F4"/>
    <mergeCell ref="G4:H4"/>
    <mergeCell ref="I4:J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7"/>
  <sheetViews>
    <sheetView workbookViewId="0">
      <selection activeCell="J19" sqref="J19"/>
    </sheetView>
  </sheetViews>
  <sheetFormatPr baseColWidth="10" defaultRowHeight="15" x14ac:dyDescent="0.25"/>
  <cols>
    <col min="3" max="3" width="58.140625" customWidth="1"/>
    <col min="4" max="4" width="17.140625" customWidth="1"/>
    <col min="5" max="5" width="15.5703125" customWidth="1"/>
    <col min="6" max="6" width="16" customWidth="1"/>
    <col min="7" max="7" width="16.42578125" customWidth="1"/>
    <col min="8" max="8" width="17.5703125" customWidth="1"/>
    <col min="9" max="9" width="14" customWidth="1"/>
  </cols>
  <sheetData>
    <row r="1" spans="3:9" ht="30" customHeight="1" x14ac:dyDescent="0.25">
      <c r="C1" s="530" t="s">
        <v>362</v>
      </c>
      <c r="D1" s="530"/>
      <c r="E1" s="530"/>
      <c r="F1" s="530"/>
      <c r="G1" s="530"/>
      <c r="H1" s="530"/>
      <c r="I1" s="530"/>
    </row>
    <row r="2" spans="3:9" ht="42" customHeight="1" x14ac:dyDescent="0.25">
      <c r="C2" s="363" t="s">
        <v>160</v>
      </c>
      <c r="D2" s="342" t="s">
        <v>359</v>
      </c>
      <c r="E2" s="343" t="s">
        <v>350</v>
      </c>
      <c r="F2" s="342" t="s">
        <v>363</v>
      </c>
      <c r="G2" s="342" t="s">
        <v>353</v>
      </c>
      <c r="H2" s="342" t="s">
        <v>361</v>
      </c>
      <c r="I2" s="343" t="s">
        <v>354</v>
      </c>
    </row>
    <row r="3" spans="3:9" ht="16.5" customHeight="1" x14ac:dyDescent="0.25">
      <c r="C3" s="364"/>
      <c r="D3" s="344" t="s">
        <v>6</v>
      </c>
      <c r="E3" s="362" t="s">
        <v>6</v>
      </c>
      <c r="F3" s="362" t="s">
        <v>6</v>
      </c>
      <c r="G3" s="362" t="s">
        <v>6</v>
      </c>
      <c r="H3" s="362" t="s">
        <v>6</v>
      </c>
      <c r="I3" s="362" t="s">
        <v>6</v>
      </c>
    </row>
    <row r="4" spans="3:9" x14ac:dyDescent="0.25">
      <c r="C4" s="345" t="s">
        <v>65</v>
      </c>
      <c r="D4" s="346">
        <f t="shared" ref="D4:I4" si="0">SUM(D5:D26)</f>
        <v>2</v>
      </c>
      <c r="E4" s="347">
        <f t="shared" si="0"/>
        <v>0</v>
      </c>
      <c r="F4" s="348">
        <f t="shared" si="0"/>
        <v>0</v>
      </c>
      <c r="G4" s="348">
        <f t="shared" si="0"/>
        <v>2</v>
      </c>
      <c r="H4" s="348">
        <f t="shared" si="0"/>
        <v>0</v>
      </c>
      <c r="I4" s="348">
        <f t="shared" si="0"/>
        <v>0</v>
      </c>
    </row>
    <row r="5" spans="3:9" ht="25.5" customHeight="1" x14ac:dyDescent="0.25">
      <c r="C5" s="349" t="s">
        <v>195</v>
      </c>
      <c r="D5" s="350">
        <f>SUM(I5+H5+G5+F5+E5)</f>
        <v>0</v>
      </c>
      <c r="E5" s="351">
        <v>0</v>
      </c>
      <c r="F5" s="351">
        <v>0</v>
      </c>
      <c r="G5" s="351">
        <v>0</v>
      </c>
      <c r="H5" s="351">
        <v>0</v>
      </c>
      <c r="I5" s="351">
        <v>0</v>
      </c>
    </row>
    <row r="6" spans="3:9" ht="22.5" customHeight="1" x14ac:dyDescent="0.25">
      <c r="C6" s="352" t="s">
        <v>196</v>
      </c>
      <c r="D6" s="350">
        <f t="shared" ref="D6:D26" si="1">SUM(I6+H6+G6+F6+E6)</f>
        <v>0</v>
      </c>
      <c r="E6" s="351">
        <v>0</v>
      </c>
      <c r="F6" s="351">
        <v>0</v>
      </c>
      <c r="G6" s="351">
        <v>0</v>
      </c>
      <c r="H6" s="351">
        <v>0</v>
      </c>
      <c r="I6" s="351">
        <v>0</v>
      </c>
    </row>
    <row r="7" spans="3:9" ht="22.5" customHeight="1" x14ac:dyDescent="0.25">
      <c r="C7" s="352" t="s">
        <v>197</v>
      </c>
      <c r="D7" s="350">
        <v>0</v>
      </c>
      <c r="E7" s="351">
        <v>0</v>
      </c>
      <c r="F7" s="351">
        <v>0</v>
      </c>
      <c r="G7" s="353">
        <v>0</v>
      </c>
      <c r="H7" s="351">
        <v>0</v>
      </c>
      <c r="I7" s="351">
        <v>0</v>
      </c>
    </row>
    <row r="8" spans="3:9" ht="22.5" customHeight="1" x14ac:dyDescent="0.25">
      <c r="C8" s="349" t="s">
        <v>165</v>
      </c>
      <c r="D8" s="350">
        <f t="shared" si="1"/>
        <v>0</v>
      </c>
      <c r="E8" s="351">
        <v>0</v>
      </c>
      <c r="F8" s="351">
        <v>0</v>
      </c>
      <c r="G8" s="351">
        <v>0</v>
      </c>
      <c r="H8" s="351">
        <v>0</v>
      </c>
      <c r="I8" s="351">
        <v>0</v>
      </c>
    </row>
    <row r="9" spans="3:9" ht="32.25" customHeight="1" x14ac:dyDescent="0.25">
      <c r="C9" s="349" t="s">
        <v>198</v>
      </c>
      <c r="D9" s="350">
        <f t="shared" si="1"/>
        <v>2</v>
      </c>
      <c r="E9" s="351">
        <v>0</v>
      </c>
      <c r="F9" s="351">
        <v>0</v>
      </c>
      <c r="G9" s="351">
        <v>2</v>
      </c>
      <c r="H9" s="351">
        <v>0</v>
      </c>
      <c r="I9" s="351">
        <v>0</v>
      </c>
    </row>
    <row r="10" spans="3:9" ht="23.25" customHeight="1" x14ac:dyDescent="0.25">
      <c r="C10" s="352" t="s">
        <v>167</v>
      </c>
      <c r="D10" s="350">
        <f t="shared" si="1"/>
        <v>0</v>
      </c>
      <c r="E10" s="351">
        <v>0</v>
      </c>
      <c r="F10" s="351">
        <v>0</v>
      </c>
      <c r="G10" s="353">
        <v>0</v>
      </c>
      <c r="H10" s="351">
        <v>0</v>
      </c>
      <c r="I10" s="351">
        <v>0</v>
      </c>
    </row>
    <row r="11" spans="3:9" ht="34.5" customHeight="1" x14ac:dyDescent="0.25">
      <c r="C11" s="349" t="s">
        <v>199</v>
      </c>
      <c r="D11" s="350">
        <v>0</v>
      </c>
      <c r="E11" s="351">
        <v>0</v>
      </c>
      <c r="F11" s="351">
        <v>0</v>
      </c>
      <c r="G11" s="351">
        <v>0</v>
      </c>
      <c r="H11" s="351">
        <v>0</v>
      </c>
      <c r="I11" s="351">
        <v>0</v>
      </c>
    </row>
    <row r="12" spans="3:9" ht="25.5" customHeight="1" x14ac:dyDescent="0.25">
      <c r="C12" s="352" t="s">
        <v>250</v>
      </c>
      <c r="D12" s="350">
        <f t="shared" si="1"/>
        <v>0</v>
      </c>
      <c r="E12" s="351">
        <v>0</v>
      </c>
      <c r="F12" s="351">
        <v>0</v>
      </c>
      <c r="G12" s="353">
        <v>0</v>
      </c>
      <c r="H12" s="351">
        <v>0</v>
      </c>
      <c r="I12" s="351">
        <v>0</v>
      </c>
    </row>
    <row r="13" spans="3:9" ht="22.5" customHeight="1" x14ac:dyDescent="0.25">
      <c r="C13" s="349" t="s">
        <v>201</v>
      </c>
      <c r="D13" s="350">
        <f t="shared" si="1"/>
        <v>0</v>
      </c>
      <c r="E13" s="351">
        <v>0</v>
      </c>
      <c r="F13" s="351">
        <v>0</v>
      </c>
      <c r="G13" s="351">
        <v>0</v>
      </c>
      <c r="H13" s="351">
        <v>0</v>
      </c>
      <c r="I13" s="351">
        <v>0</v>
      </c>
    </row>
    <row r="14" spans="3:9" ht="24.75" customHeight="1" x14ac:dyDescent="0.25">
      <c r="C14" s="352" t="s">
        <v>251</v>
      </c>
      <c r="D14" s="350">
        <f t="shared" si="1"/>
        <v>0</v>
      </c>
      <c r="E14" s="351">
        <v>0</v>
      </c>
      <c r="F14" s="351">
        <v>0</v>
      </c>
      <c r="G14" s="351">
        <v>0</v>
      </c>
      <c r="H14" s="351">
        <v>0</v>
      </c>
      <c r="I14" s="351">
        <v>0</v>
      </c>
    </row>
    <row r="15" spans="3:9" ht="22.5" customHeight="1" x14ac:dyDescent="0.25">
      <c r="C15" s="349" t="s">
        <v>203</v>
      </c>
      <c r="D15" s="350">
        <f t="shared" si="1"/>
        <v>0</v>
      </c>
      <c r="E15" s="351">
        <v>0</v>
      </c>
      <c r="F15" s="351">
        <v>0</v>
      </c>
      <c r="G15" s="351">
        <v>0</v>
      </c>
      <c r="H15" s="351">
        <v>0</v>
      </c>
      <c r="I15" s="351">
        <v>0</v>
      </c>
    </row>
    <row r="16" spans="3:9" ht="24.75" customHeight="1" x14ac:dyDescent="0.25">
      <c r="C16" s="352" t="s">
        <v>204</v>
      </c>
      <c r="D16" s="350">
        <f t="shared" si="1"/>
        <v>0</v>
      </c>
      <c r="E16" s="351">
        <v>0</v>
      </c>
      <c r="F16" s="351">
        <v>0</v>
      </c>
      <c r="G16" s="351">
        <v>0</v>
      </c>
      <c r="H16" s="351">
        <v>0</v>
      </c>
      <c r="I16" s="351">
        <v>0</v>
      </c>
    </row>
    <row r="17" spans="3:9" ht="21.75" customHeight="1" x14ac:dyDescent="0.25">
      <c r="C17" s="352" t="s">
        <v>205</v>
      </c>
      <c r="D17" s="350">
        <f t="shared" si="1"/>
        <v>0</v>
      </c>
      <c r="E17" s="351">
        <v>0</v>
      </c>
      <c r="F17" s="351">
        <v>0</v>
      </c>
      <c r="G17" s="351">
        <v>0</v>
      </c>
      <c r="H17" s="351">
        <v>0</v>
      </c>
      <c r="I17" s="351">
        <v>0</v>
      </c>
    </row>
    <row r="18" spans="3:9" ht="21" customHeight="1" x14ac:dyDescent="0.25">
      <c r="C18" s="349" t="s">
        <v>206</v>
      </c>
      <c r="D18" s="350">
        <f t="shared" si="1"/>
        <v>0</v>
      </c>
      <c r="E18" s="351">
        <v>0</v>
      </c>
      <c r="F18" s="351">
        <v>0</v>
      </c>
      <c r="G18" s="351">
        <v>0</v>
      </c>
      <c r="H18" s="351">
        <v>0</v>
      </c>
      <c r="I18" s="351">
        <v>0</v>
      </c>
    </row>
    <row r="19" spans="3:9" ht="30" x14ac:dyDescent="0.25">
      <c r="C19" s="349" t="s">
        <v>207</v>
      </c>
      <c r="D19" s="350">
        <f t="shared" si="1"/>
        <v>0</v>
      </c>
      <c r="E19" s="351">
        <v>0</v>
      </c>
      <c r="F19" s="351">
        <v>0</v>
      </c>
      <c r="G19" s="351">
        <v>0</v>
      </c>
      <c r="H19" s="351">
        <v>0</v>
      </c>
      <c r="I19" s="351">
        <v>0</v>
      </c>
    </row>
    <row r="20" spans="3:9" ht="23.25" customHeight="1" x14ac:dyDescent="0.25">
      <c r="C20" s="352" t="s">
        <v>208</v>
      </c>
      <c r="D20" s="350">
        <f t="shared" si="1"/>
        <v>0</v>
      </c>
      <c r="E20" s="351">
        <v>0</v>
      </c>
      <c r="F20" s="351">
        <v>0</v>
      </c>
      <c r="G20" s="351">
        <v>0</v>
      </c>
      <c r="H20" s="351">
        <v>0</v>
      </c>
      <c r="I20" s="351">
        <v>0</v>
      </c>
    </row>
    <row r="21" spans="3:9" ht="34.5" customHeight="1" x14ac:dyDescent="0.25">
      <c r="C21" s="349" t="s">
        <v>209</v>
      </c>
      <c r="D21" s="350">
        <f t="shared" si="1"/>
        <v>0</v>
      </c>
      <c r="E21" s="351">
        <v>0</v>
      </c>
      <c r="F21" s="351">
        <v>0</v>
      </c>
      <c r="G21" s="351">
        <v>0</v>
      </c>
      <c r="H21" s="351">
        <v>0</v>
      </c>
      <c r="I21" s="351">
        <v>0</v>
      </c>
    </row>
    <row r="22" spans="3:9" ht="26.25" customHeight="1" x14ac:dyDescent="0.25">
      <c r="C22" s="349" t="s">
        <v>210</v>
      </c>
      <c r="D22" s="350">
        <f t="shared" si="1"/>
        <v>0</v>
      </c>
      <c r="E22" s="351">
        <v>0</v>
      </c>
      <c r="F22" s="351">
        <v>0</v>
      </c>
      <c r="G22" s="351">
        <v>0</v>
      </c>
      <c r="H22" s="351">
        <v>0</v>
      </c>
      <c r="I22" s="351">
        <v>0</v>
      </c>
    </row>
    <row r="23" spans="3:9" ht="33" customHeight="1" x14ac:dyDescent="0.25">
      <c r="C23" s="349" t="s">
        <v>211</v>
      </c>
      <c r="D23" s="350">
        <f t="shared" si="1"/>
        <v>0</v>
      </c>
      <c r="E23" s="351">
        <v>0</v>
      </c>
      <c r="F23" s="351">
        <v>0</v>
      </c>
      <c r="G23" s="351">
        <v>0</v>
      </c>
      <c r="H23" s="351">
        <v>0</v>
      </c>
      <c r="I23" s="351">
        <v>0</v>
      </c>
    </row>
    <row r="24" spans="3:9" ht="34.5" customHeight="1" x14ac:dyDescent="0.25">
      <c r="C24" s="349" t="s">
        <v>212</v>
      </c>
      <c r="D24" s="350">
        <f t="shared" si="1"/>
        <v>0</v>
      </c>
      <c r="E24" s="351">
        <v>0</v>
      </c>
      <c r="F24" s="351">
        <v>0</v>
      </c>
      <c r="G24" s="351">
        <v>0</v>
      </c>
      <c r="H24" s="351">
        <v>0</v>
      </c>
      <c r="I24" s="351">
        <v>0</v>
      </c>
    </row>
    <row r="25" spans="3:9" ht="24.75" customHeight="1" x14ac:dyDescent="0.25">
      <c r="C25" s="352" t="s">
        <v>213</v>
      </c>
      <c r="D25" s="350">
        <f t="shared" si="1"/>
        <v>0</v>
      </c>
      <c r="E25" s="351">
        <v>0</v>
      </c>
      <c r="F25" s="351">
        <v>0</v>
      </c>
      <c r="G25" s="351">
        <v>0</v>
      </c>
      <c r="H25" s="351">
        <v>0</v>
      </c>
      <c r="I25" s="351">
        <v>0</v>
      </c>
    </row>
    <row r="26" spans="3:9" ht="24" customHeight="1" x14ac:dyDescent="0.25">
      <c r="C26" s="354" t="s">
        <v>252</v>
      </c>
      <c r="D26" s="355">
        <f t="shared" si="1"/>
        <v>0</v>
      </c>
      <c r="E26" s="333">
        <v>0</v>
      </c>
      <c r="F26" s="333">
        <v>0</v>
      </c>
      <c r="G26" s="333">
        <v>0</v>
      </c>
      <c r="H26" s="333">
        <v>0</v>
      </c>
      <c r="I26" s="333">
        <v>0</v>
      </c>
    </row>
    <row r="27" spans="3:9" ht="15.75" x14ac:dyDescent="0.3">
      <c r="C27" s="529" t="s">
        <v>355</v>
      </c>
      <c r="D27" s="529"/>
      <c r="E27" s="529"/>
      <c r="F27" s="529"/>
      <c r="G27" s="529"/>
      <c r="H27" s="529"/>
      <c r="I27" s="529"/>
    </row>
  </sheetData>
  <mergeCells count="2">
    <mergeCell ref="C1:I1"/>
    <mergeCell ref="C27:I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M45"/>
  <sheetViews>
    <sheetView workbookViewId="0">
      <selection activeCell="O6" sqref="O6"/>
    </sheetView>
  </sheetViews>
  <sheetFormatPr baseColWidth="10" defaultRowHeight="15" x14ac:dyDescent="0.25"/>
  <cols>
    <col min="4" max="4" width="13" customWidth="1"/>
    <col min="5" max="5" width="22.28515625" customWidth="1"/>
    <col min="6" max="6" width="13.42578125" customWidth="1"/>
    <col min="7" max="7" width="11" customWidth="1"/>
    <col min="8" max="8" width="12.5703125" customWidth="1"/>
    <col min="9" max="9" width="11.140625" customWidth="1"/>
    <col min="10" max="10" width="9.28515625" customWidth="1"/>
    <col min="11" max="11" width="10.5703125" customWidth="1"/>
    <col min="12" max="12" width="8.7109375" customWidth="1"/>
    <col min="13" max="13" width="10.42578125" customWidth="1"/>
  </cols>
  <sheetData>
    <row r="1" spans="4:13" ht="35.25" customHeight="1" thickBot="1" x14ac:dyDescent="0.3">
      <c r="D1" s="410" t="s">
        <v>364</v>
      </c>
      <c r="E1" s="410"/>
      <c r="F1" s="410"/>
      <c r="G1" s="410"/>
      <c r="H1" s="410"/>
      <c r="I1" s="410"/>
      <c r="J1" s="410"/>
      <c r="K1" s="410"/>
      <c r="L1" s="410"/>
      <c r="M1" s="410"/>
    </row>
    <row r="2" spans="4:13" ht="21.75" customHeight="1" x14ac:dyDescent="0.25">
      <c r="D2" s="411" t="s">
        <v>1</v>
      </c>
      <c r="E2" s="411" t="s">
        <v>2</v>
      </c>
      <c r="F2" s="411" t="s">
        <v>365</v>
      </c>
      <c r="G2" s="411"/>
      <c r="H2" s="411" t="s">
        <v>366</v>
      </c>
      <c r="I2" s="411"/>
      <c r="J2" s="412" t="s">
        <v>154</v>
      </c>
      <c r="K2" s="412"/>
      <c r="L2" s="412" t="s">
        <v>64</v>
      </c>
      <c r="M2" s="412"/>
    </row>
    <row r="3" spans="4:13" ht="18.75" customHeight="1" thickBot="1" x14ac:dyDescent="0.3">
      <c r="D3" s="407"/>
      <c r="E3" s="407"/>
      <c r="F3" s="47" t="s">
        <v>6</v>
      </c>
      <c r="G3" s="47" t="s">
        <v>7</v>
      </c>
      <c r="H3" s="47" t="s">
        <v>6</v>
      </c>
      <c r="I3" s="47" t="s">
        <v>7</v>
      </c>
      <c r="J3" s="47" t="s">
        <v>6</v>
      </c>
      <c r="K3" s="47" t="s">
        <v>7</v>
      </c>
      <c r="L3" s="47" t="s">
        <v>6</v>
      </c>
      <c r="M3" s="47" t="s">
        <v>7</v>
      </c>
    </row>
    <row r="4" spans="4:13" x14ac:dyDescent="0.25">
      <c r="D4" s="414" t="s">
        <v>65</v>
      </c>
      <c r="E4" s="414"/>
      <c r="F4" s="365">
        <f>SUM(F5:F44)</f>
        <v>178</v>
      </c>
      <c r="G4" s="365">
        <f t="shared" ref="G4:M4" si="0">SUM(G5:G44)</f>
        <v>99.999999999999972</v>
      </c>
      <c r="H4" s="365">
        <f>SUM(H5:H44)</f>
        <v>302</v>
      </c>
      <c r="I4" s="365">
        <f t="shared" si="0"/>
        <v>100.00000000000001</v>
      </c>
      <c r="J4" s="365">
        <f t="shared" si="0"/>
        <v>227</v>
      </c>
      <c r="K4" s="366">
        <f t="shared" si="0"/>
        <v>75.16556291390728</v>
      </c>
      <c r="L4" s="365">
        <f t="shared" si="0"/>
        <v>75</v>
      </c>
      <c r="M4" s="366">
        <f t="shared" si="0"/>
        <v>24.834437086092716</v>
      </c>
    </row>
    <row r="5" spans="4:13" x14ac:dyDescent="0.25">
      <c r="D5" s="415" t="s">
        <v>9</v>
      </c>
      <c r="E5" s="367" t="s">
        <v>10</v>
      </c>
      <c r="F5" s="368">
        <v>100</v>
      </c>
      <c r="G5" s="369">
        <f>SUM(F5/$F$4)*100</f>
        <v>56.17977528089888</v>
      </c>
      <c r="H5" s="368">
        <f>SUM(L5+J5)</f>
        <v>159</v>
      </c>
      <c r="I5" s="369">
        <f>(H5/$H$4)*100</f>
        <v>52.649006622516559</v>
      </c>
      <c r="J5" s="368">
        <v>117</v>
      </c>
      <c r="K5" s="369">
        <f>(J5/$H$4)*100</f>
        <v>38.741721854304636</v>
      </c>
      <c r="L5" s="368">
        <v>42</v>
      </c>
      <c r="M5" s="369">
        <f>(L5/$H$4)*100</f>
        <v>13.90728476821192</v>
      </c>
    </row>
    <row r="6" spans="4:13" x14ac:dyDescent="0.25">
      <c r="D6" s="415"/>
      <c r="E6" s="367" t="s">
        <v>327</v>
      </c>
      <c r="F6" s="368">
        <v>10</v>
      </c>
      <c r="G6" s="369">
        <f t="shared" ref="G6:G44" si="1">SUM(F6/$F$4)*100</f>
        <v>5.6179775280898872</v>
      </c>
      <c r="H6" s="368">
        <f t="shared" ref="H6:H44" si="2">SUM(L6+J6)</f>
        <v>11</v>
      </c>
      <c r="I6" s="369">
        <f t="shared" ref="I6:I44" si="3">(H6/$H$4)*100</f>
        <v>3.6423841059602649</v>
      </c>
      <c r="J6" s="368">
        <v>8</v>
      </c>
      <c r="K6" s="369">
        <f t="shared" ref="K6:K44" si="4">(J6/$H$4)*100</f>
        <v>2.6490066225165565</v>
      </c>
      <c r="L6" s="368">
        <v>3</v>
      </c>
      <c r="M6" s="369">
        <f t="shared" ref="M6:M44" si="5">(L6/$H$4)*100</f>
        <v>0.99337748344370869</v>
      </c>
    </row>
    <row r="7" spans="4:13" ht="15.75" thickBot="1" x14ac:dyDescent="0.3">
      <c r="D7" s="416"/>
      <c r="E7" s="370" t="s">
        <v>12</v>
      </c>
      <c r="F7" s="371">
        <v>0</v>
      </c>
      <c r="G7" s="372">
        <f t="shared" si="1"/>
        <v>0</v>
      </c>
      <c r="H7" s="371">
        <f t="shared" si="2"/>
        <v>0</v>
      </c>
      <c r="I7" s="372">
        <f t="shared" si="3"/>
        <v>0</v>
      </c>
      <c r="J7" s="371">
        <v>0</v>
      </c>
      <c r="K7" s="372">
        <f t="shared" si="4"/>
        <v>0</v>
      </c>
      <c r="L7" s="371">
        <v>0</v>
      </c>
      <c r="M7" s="372">
        <f t="shared" si="5"/>
        <v>0</v>
      </c>
    </row>
    <row r="8" spans="4:13" x14ac:dyDescent="0.25">
      <c r="D8" s="417" t="s">
        <v>13</v>
      </c>
      <c r="E8" s="373" t="s">
        <v>14</v>
      </c>
      <c r="F8" s="374">
        <v>0</v>
      </c>
      <c r="G8" s="369">
        <f t="shared" si="1"/>
        <v>0</v>
      </c>
      <c r="H8" s="368">
        <f t="shared" si="2"/>
        <v>0</v>
      </c>
      <c r="I8" s="369">
        <f t="shared" si="3"/>
        <v>0</v>
      </c>
      <c r="J8" s="368">
        <v>0</v>
      </c>
      <c r="K8" s="369">
        <f t="shared" si="4"/>
        <v>0</v>
      </c>
      <c r="L8" s="368">
        <v>0</v>
      </c>
      <c r="M8" s="369">
        <f t="shared" si="5"/>
        <v>0</v>
      </c>
    </row>
    <row r="9" spans="4:13" x14ac:dyDescent="0.25">
      <c r="D9" s="415"/>
      <c r="E9" s="367" t="s">
        <v>15</v>
      </c>
      <c r="F9" s="368">
        <v>1</v>
      </c>
      <c r="G9" s="369">
        <f t="shared" si="1"/>
        <v>0.5617977528089888</v>
      </c>
      <c r="H9" s="368">
        <f t="shared" si="2"/>
        <v>1</v>
      </c>
      <c r="I9" s="369">
        <f t="shared" si="3"/>
        <v>0.33112582781456956</v>
      </c>
      <c r="J9" s="368">
        <v>0</v>
      </c>
      <c r="K9" s="369">
        <f t="shared" si="4"/>
        <v>0</v>
      </c>
      <c r="L9" s="368">
        <v>1</v>
      </c>
      <c r="M9" s="369">
        <f t="shared" si="5"/>
        <v>0.33112582781456956</v>
      </c>
    </row>
    <row r="10" spans="4:13" x14ac:dyDescent="0.25">
      <c r="D10" s="415"/>
      <c r="E10" s="367" t="s">
        <v>16</v>
      </c>
      <c r="F10" s="368">
        <v>5</v>
      </c>
      <c r="G10" s="369">
        <f t="shared" si="1"/>
        <v>2.8089887640449436</v>
      </c>
      <c r="H10" s="368">
        <f t="shared" si="2"/>
        <v>7</v>
      </c>
      <c r="I10" s="369">
        <f t="shared" si="3"/>
        <v>2.3178807947019866</v>
      </c>
      <c r="J10" s="368">
        <v>6</v>
      </c>
      <c r="K10" s="369">
        <f t="shared" si="4"/>
        <v>1.9867549668874174</v>
      </c>
      <c r="L10" s="368">
        <v>1</v>
      </c>
      <c r="M10" s="369">
        <f t="shared" si="5"/>
        <v>0.33112582781456956</v>
      </c>
    </row>
    <row r="11" spans="4:13" x14ac:dyDescent="0.25">
      <c r="D11" s="415"/>
      <c r="E11" s="367" t="s">
        <v>17</v>
      </c>
      <c r="F11" s="368">
        <v>0</v>
      </c>
      <c r="G11" s="369">
        <f t="shared" si="1"/>
        <v>0</v>
      </c>
      <c r="H11" s="368">
        <f t="shared" si="2"/>
        <v>0</v>
      </c>
      <c r="I11" s="369">
        <f t="shared" si="3"/>
        <v>0</v>
      </c>
      <c r="J11" s="368">
        <v>0</v>
      </c>
      <c r="K11" s="369">
        <f t="shared" si="4"/>
        <v>0</v>
      </c>
      <c r="L11" s="368">
        <v>0</v>
      </c>
      <c r="M11" s="369">
        <f t="shared" si="5"/>
        <v>0</v>
      </c>
    </row>
    <row r="12" spans="4:13" x14ac:dyDescent="0.25">
      <c r="D12" s="415"/>
      <c r="E12" s="367" t="s">
        <v>18</v>
      </c>
      <c r="F12" s="368">
        <v>0</v>
      </c>
      <c r="G12" s="369">
        <f t="shared" si="1"/>
        <v>0</v>
      </c>
      <c r="H12" s="368">
        <f t="shared" si="2"/>
        <v>0</v>
      </c>
      <c r="I12" s="369">
        <f t="shared" si="3"/>
        <v>0</v>
      </c>
      <c r="J12" s="368">
        <v>0</v>
      </c>
      <c r="K12" s="369">
        <f t="shared" si="4"/>
        <v>0</v>
      </c>
      <c r="L12" s="368">
        <v>0</v>
      </c>
      <c r="M12" s="369">
        <f t="shared" si="5"/>
        <v>0</v>
      </c>
    </row>
    <row r="13" spans="4:13" ht="15.75" thickBot="1" x14ac:dyDescent="0.3">
      <c r="D13" s="416"/>
      <c r="E13" s="370" t="s">
        <v>19</v>
      </c>
      <c r="F13" s="371">
        <v>1</v>
      </c>
      <c r="G13" s="372">
        <f t="shared" si="1"/>
        <v>0.5617977528089888</v>
      </c>
      <c r="H13" s="371">
        <f t="shared" si="2"/>
        <v>1</v>
      </c>
      <c r="I13" s="372">
        <f t="shared" si="3"/>
        <v>0.33112582781456956</v>
      </c>
      <c r="J13" s="371">
        <v>1</v>
      </c>
      <c r="K13" s="372">
        <f t="shared" si="4"/>
        <v>0.33112582781456956</v>
      </c>
      <c r="L13" s="371">
        <v>0</v>
      </c>
      <c r="M13" s="372">
        <f t="shared" si="5"/>
        <v>0</v>
      </c>
    </row>
    <row r="14" spans="4:13" x14ac:dyDescent="0.25">
      <c r="D14" s="417" t="s">
        <v>20</v>
      </c>
      <c r="E14" s="373" t="s">
        <v>21</v>
      </c>
      <c r="F14" s="374">
        <v>0</v>
      </c>
      <c r="G14" s="369">
        <f t="shared" si="1"/>
        <v>0</v>
      </c>
      <c r="H14" s="368">
        <f t="shared" si="2"/>
        <v>0</v>
      </c>
      <c r="I14" s="369">
        <f t="shared" si="3"/>
        <v>0</v>
      </c>
      <c r="J14" s="368">
        <v>0</v>
      </c>
      <c r="K14" s="369">
        <f t="shared" si="4"/>
        <v>0</v>
      </c>
      <c r="L14" s="368">
        <v>0</v>
      </c>
      <c r="M14" s="369">
        <f t="shared" si="5"/>
        <v>0</v>
      </c>
    </row>
    <row r="15" spans="4:13" x14ac:dyDescent="0.25">
      <c r="D15" s="415"/>
      <c r="E15" s="367" t="s">
        <v>22</v>
      </c>
      <c r="F15" s="368">
        <v>0</v>
      </c>
      <c r="G15" s="369">
        <f t="shared" si="1"/>
        <v>0</v>
      </c>
      <c r="H15" s="368">
        <f t="shared" si="2"/>
        <v>0</v>
      </c>
      <c r="I15" s="369">
        <f t="shared" si="3"/>
        <v>0</v>
      </c>
      <c r="J15" s="368">
        <v>0</v>
      </c>
      <c r="K15" s="369">
        <f t="shared" si="4"/>
        <v>0</v>
      </c>
      <c r="L15" s="368">
        <v>0</v>
      </c>
      <c r="M15" s="369">
        <f t="shared" si="5"/>
        <v>0</v>
      </c>
    </row>
    <row r="16" spans="4:13" ht="15.75" thickBot="1" x14ac:dyDescent="0.3">
      <c r="D16" s="416"/>
      <c r="E16" s="370" t="s">
        <v>23</v>
      </c>
      <c r="F16" s="371">
        <v>4</v>
      </c>
      <c r="G16" s="372">
        <f t="shared" si="1"/>
        <v>2.2471910112359552</v>
      </c>
      <c r="H16" s="371">
        <f t="shared" si="2"/>
        <v>4</v>
      </c>
      <c r="I16" s="372">
        <f t="shared" si="3"/>
        <v>1.3245033112582782</v>
      </c>
      <c r="J16" s="371">
        <v>4</v>
      </c>
      <c r="K16" s="372">
        <f t="shared" si="4"/>
        <v>1.3245033112582782</v>
      </c>
      <c r="L16" s="371">
        <v>0</v>
      </c>
      <c r="M16" s="372">
        <f t="shared" si="5"/>
        <v>0</v>
      </c>
    </row>
    <row r="17" spans="4:13" x14ac:dyDescent="0.25">
      <c r="D17" s="417" t="s">
        <v>24</v>
      </c>
      <c r="E17" s="373" t="s">
        <v>25</v>
      </c>
      <c r="F17" s="374">
        <v>4</v>
      </c>
      <c r="G17" s="369">
        <f t="shared" si="1"/>
        <v>2.2471910112359552</v>
      </c>
      <c r="H17" s="368">
        <f t="shared" si="2"/>
        <v>4</v>
      </c>
      <c r="I17" s="369">
        <f t="shared" si="3"/>
        <v>1.3245033112582782</v>
      </c>
      <c r="J17" s="368">
        <v>1</v>
      </c>
      <c r="K17" s="369">
        <f t="shared" si="4"/>
        <v>0.33112582781456956</v>
      </c>
      <c r="L17" s="368">
        <v>3</v>
      </c>
      <c r="M17" s="369">
        <f t="shared" si="5"/>
        <v>0.99337748344370869</v>
      </c>
    </row>
    <row r="18" spans="4:13" x14ac:dyDescent="0.25">
      <c r="D18" s="415"/>
      <c r="E18" s="367" t="s">
        <v>155</v>
      </c>
      <c r="F18" s="368">
        <v>30</v>
      </c>
      <c r="G18" s="369">
        <f t="shared" si="1"/>
        <v>16.853932584269664</v>
      </c>
      <c r="H18" s="368">
        <f t="shared" si="2"/>
        <v>46</v>
      </c>
      <c r="I18" s="369">
        <f t="shared" si="3"/>
        <v>15.231788079470199</v>
      </c>
      <c r="J18" s="368">
        <v>32</v>
      </c>
      <c r="K18" s="369">
        <f t="shared" si="4"/>
        <v>10.596026490066226</v>
      </c>
      <c r="L18" s="368">
        <v>14</v>
      </c>
      <c r="M18" s="369">
        <f t="shared" si="5"/>
        <v>4.6357615894039732</v>
      </c>
    </row>
    <row r="19" spans="4:13" x14ac:dyDescent="0.25">
      <c r="D19" s="415"/>
      <c r="E19" s="367" t="s">
        <v>156</v>
      </c>
      <c r="F19" s="368">
        <v>0</v>
      </c>
      <c r="G19" s="369">
        <f t="shared" si="1"/>
        <v>0</v>
      </c>
      <c r="H19" s="368">
        <f t="shared" si="2"/>
        <v>0</v>
      </c>
      <c r="I19" s="369">
        <f t="shared" si="3"/>
        <v>0</v>
      </c>
      <c r="J19" s="368">
        <v>0</v>
      </c>
      <c r="K19" s="369">
        <f t="shared" si="4"/>
        <v>0</v>
      </c>
      <c r="L19" s="368">
        <v>0</v>
      </c>
      <c r="M19" s="369">
        <f t="shared" si="5"/>
        <v>0</v>
      </c>
    </row>
    <row r="20" spans="4:13" ht="15.75" thickBot="1" x14ac:dyDescent="0.3">
      <c r="D20" s="416"/>
      <c r="E20" s="370" t="s">
        <v>27</v>
      </c>
      <c r="F20" s="371">
        <v>0</v>
      </c>
      <c r="G20" s="372">
        <f t="shared" si="1"/>
        <v>0</v>
      </c>
      <c r="H20" s="371">
        <f t="shared" si="2"/>
        <v>0</v>
      </c>
      <c r="I20" s="372">
        <f t="shared" si="3"/>
        <v>0</v>
      </c>
      <c r="J20" s="371">
        <v>0</v>
      </c>
      <c r="K20" s="372">
        <f t="shared" si="4"/>
        <v>0</v>
      </c>
      <c r="L20" s="371">
        <v>0</v>
      </c>
      <c r="M20" s="372">
        <f t="shared" si="5"/>
        <v>0</v>
      </c>
    </row>
    <row r="21" spans="4:13" ht="25.5" x14ac:dyDescent="0.25">
      <c r="D21" s="417" t="s">
        <v>157</v>
      </c>
      <c r="E21" s="375" t="s">
        <v>29</v>
      </c>
      <c r="F21" s="376">
        <v>0</v>
      </c>
      <c r="G21" s="377">
        <f t="shared" si="1"/>
        <v>0</v>
      </c>
      <c r="H21" s="378">
        <f t="shared" si="2"/>
        <v>0</v>
      </c>
      <c r="I21" s="377">
        <f t="shared" si="3"/>
        <v>0</v>
      </c>
      <c r="J21" s="378">
        <v>0</v>
      </c>
      <c r="K21" s="377">
        <f t="shared" si="4"/>
        <v>0</v>
      </c>
      <c r="L21" s="378">
        <v>0</v>
      </c>
      <c r="M21" s="377">
        <f t="shared" si="5"/>
        <v>0</v>
      </c>
    </row>
    <row r="22" spans="4:13" ht="25.5" x14ac:dyDescent="0.25">
      <c r="D22" s="415"/>
      <c r="E22" s="379" t="s">
        <v>30</v>
      </c>
      <c r="F22" s="378">
        <v>0</v>
      </c>
      <c r="G22" s="377">
        <f t="shared" si="1"/>
        <v>0</v>
      </c>
      <c r="H22" s="378">
        <f t="shared" si="2"/>
        <v>0</v>
      </c>
      <c r="I22" s="377">
        <f t="shared" si="3"/>
        <v>0</v>
      </c>
      <c r="J22" s="378">
        <v>0</v>
      </c>
      <c r="K22" s="377">
        <f t="shared" si="4"/>
        <v>0</v>
      </c>
      <c r="L22" s="378">
        <v>0</v>
      </c>
      <c r="M22" s="377">
        <f t="shared" si="5"/>
        <v>0</v>
      </c>
    </row>
    <row r="23" spans="4:13" x14ac:dyDescent="0.25">
      <c r="D23" s="415"/>
      <c r="E23" s="367" t="s">
        <v>31</v>
      </c>
      <c r="F23" s="378">
        <v>0</v>
      </c>
      <c r="G23" s="377">
        <f t="shared" si="1"/>
        <v>0</v>
      </c>
      <c r="H23" s="378">
        <f t="shared" si="2"/>
        <v>0</v>
      </c>
      <c r="I23" s="377">
        <f t="shared" si="3"/>
        <v>0</v>
      </c>
      <c r="J23" s="378">
        <v>0</v>
      </c>
      <c r="K23" s="377">
        <f t="shared" si="4"/>
        <v>0</v>
      </c>
      <c r="L23" s="378">
        <v>0</v>
      </c>
      <c r="M23" s="377">
        <f t="shared" si="5"/>
        <v>0</v>
      </c>
    </row>
    <row r="24" spans="4:13" x14ac:dyDescent="0.25">
      <c r="D24" s="415"/>
      <c r="E24" s="367" t="s">
        <v>32</v>
      </c>
      <c r="F24" s="378">
        <v>1</v>
      </c>
      <c r="G24" s="377">
        <f t="shared" si="1"/>
        <v>0.5617977528089888</v>
      </c>
      <c r="H24" s="378">
        <f t="shared" si="2"/>
        <v>1</v>
      </c>
      <c r="I24" s="377">
        <f t="shared" si="3"/>
        <v>0.33112582781456956</v>
      </c>
      <c r="J24" s="378">
        <v>0</v>
      </c>
      <c r="K24" s="377">
        <f t="shared" si="4"/>
        <v>0</v>
      </c>
      <c r="L24" s="378">
        <v>1</v>
      </c>
      <c r="M24" s="377">
        <f t="shared" si="5"/>
        <v>0.33112582781456956</v>
      </c>
    </row>
    <row r="25" spans="4:13" ht="15.75" thickBot="1" x14ac:dyDescent="0.3">
      <c r="D25" s="416"/>
      <c r="E25" s="370" t="s">
        <v>33</v>
      </c>
      <c r="F25" s="380">
        <v>2</v>
      </c>
      <c r="G25" s="381">
        <f t="shared" si="1"/>
        <v>1.1235955056179776</v>
      </c>
      <c r="H25" s="380">
        <f t="shared" si="2"/>
        <v>3</v>
      </c>
      <c r="I25" s="381">
        <f t="shared" si="3"/>
        <v>0.99337748344370869</v>
      </c>
      <c r="J25" s="380">
        <v>1</v>
      </c>
      <c r="K25" s="381">
        <f t="shared" si="4"/>
        <v>0.33112582781456956</v>
      </c>
      <c r="L25" s="380">
        <v>2</v>
      </c>
      <c r="M25" s="381">
        <f t="shared" si="5"/>
        <v>0.66225165562913912</v>
      </c>
    </row>
    <row r="26" spans="4:13" x14ac:dyDescent="0.25">
      <c r="D26" s="417" t="s">
        <v>34</v>
      </c>
      <c r="E26" s="373" t="s">
        <v>35</v>
      </c>
      <c r="F26" s="374">
        <v>1</v>
      </c>
      <c r="G26" s="369">
        <f t="shared" si="1"/>
        <v>0.5617977528089888</v>
      </c>
      <c r="H26" s="368">
        <f t="shared" si="2"/>
        <v>2</v>
      </c>
      <c r="I26" s="369">
        <f t="shared" si="3"/>
        <v>0.66225165562913912</v>
      </c>
      <c r="J26" s="368">
        <v>2</v>
      </c>
      <c r="K26" s="369">
        <f t="shared" si="4"/>
        <v>0.66225165562913912</v>
      </c>
      <c r="L26" s="368">
        <v>0</v>
      </c>
      <c r="M26" s="369">
        <f t="shared" si="5"/>
        <v>0</v>
      </c>
    </row>
    <row r="27" spans="4:13" x14ac:dyDescent="0.25">
      <c r="D27" s="415"/>
      <c r="E27" s="367" t="s">
        <v>36</v>
      </c>
      <c r="F27" s="368">
        <v>1</v>
      </c>
      <c r="G27" s="369">
        <f t="shared" si="1"/>
        <v>0.5617977528089888</v>
      </c>
      <c r="H27" s="368">
        <f t="shared" si="2"/>
        <v>1</v>
      </c>
      <c r="I27" s="369">
        <f t="shared" si="3"/>
        <v>0.33112582781456956</v>
      </c>
      <c r="J27" s="368">
        <v>0</v>
      </c>
      <c r="K27" s="369">
        <f t="shared" si="4"/>
        <v>0</v>
      </c>
      <c r="L27" s="368">
        <v>1</v>
      </c>
      <c r="M27" s="369">
        <f t="shared" si="5"/>
        <v>0.33112582781456956</v>
      </c>
    </row>
    <row r="28" spans="4:13" x14ac:dyDescent="0.25">
      <c r="D28" s="415"/>
      <c r="E28" s="367" t="s">
        <v>37</v>
      </c>
      <c r="F28" s="368">
        <v>0</v>
      </c>
      <c r="G28" s="369">
        <f t="shared" si="1"/>
        <v>0</v>
      </c>
      <c r="H28" s="368">
        <f t="shared" si="2"/>
        <v>0</v>
      </c>
      <c r="I28" s="369">
        <f t="shared" si="3"/>
        <v>0</v>
      </c>
      <c r="J28" s="368">
        <v>0</v>
      </c>
      <c r="K28" s="369">
        <f t="shared" si="4"/>
        <v>0</v>
      </c>
      <c r="L28" s="368">
        <v>0</v>
      </c>
      <c r="M28" s="369">
        <f t="shared" si="5"/>
        <v>0</v>
      </c>
    </row>
    <row r="29" spans="4:13" x14ac:dyDescent="0.25">
      <c r="D29" s="415"/>
      <c r="E29" s="367" t="s">
        <v>38</v>
      </c>
      <c r="F29" s="368">
        <v>0</v>
      </c>
      <c r="G29" s="369">
        <f t="shared" si="1"/>
        <v>0</v>
      </c>
      <c r="H29" s="368">
        <f t="shared" si="2"/>
        <v>0</v>
      </c>
      <c r="I29" s="369">
        <f t="shared" si="3"/>
        <v>0</v>
      </c>
      <c r="J29" s="368">
        <v>0</v>
      </c>
      <c r="K29" s="369">
        <f t="shared" si="4"/>
        <v>0</v>
      </c>
      <c r="L29" s="368">
        <v>0</v>
      </c>
      <c r="M29" s="369">
        <f t="shared" si="5"/>
        <v>0</v>
      </c>
    </row>
    <row r="30" spans="4:13" ht="15.75" thickBot="1" x14ac:dyDescent="0.3">
      <c r="D30" s="416"/>
      <c r="E30" s="370" t="s">
        <v>39</v>
      </c>
      <c r="F30" s="371">
        <v>0</v>
      </c>
      <c r="G30" s="372">
        <f t="shared" si="1"/>
        <v>0</v>
      </c>
      <c r="H30" s="371">
        <f t="shared" si="2"/>
        <v>0</v>
      </c>
      <c r="I30" s="372">
        <f t="shared" si="3"/>
        <v>0</v>
      </c>
      <c r="J30" s="371">
        <v>0</v>
      </c>
      <c r="K30" s="372">
        <f t="shared" si="4"/>
        <v>0</v>
      </c>
      <c r="L30" s="371">
        <v>0</v>
      </c>
      <c r="M30" s="372">
        <f t="shared" si="5"/>
        <v>0</v>
      </c>
    </row>
    <row r="31" spans="4:13" x14ac:dyDescent="0.25">
      <c r="D31" s="417" t="s">
        <v>40</v>
      </c>
      <c r="E31" s="373" t="s">
        <v>41</v>
      </c>
      <c r="F31" s="374">
        <v>0</v>
      </c>
      <c r="G31" s="369">
        <f t="shared" si="1"/>
        <v>0</v>
      </c>
      <c r="H31" s="368">
        <f t="shared" si="2"/>
        <v>0</v>
      </c>
      <c r="I31" s="369">
        <f t="shared" si="3"/>
        <v>0</v>
      </c>
      <c r="J31" s="368">
        <v>0</v>
      </c>
      <c r="K31" s="369">
        <f t="shared" si="4"/>
        <v>0</v>
      </c>
      <c r="L31" s="368">
        <v>0</v>
      </c>
      <c r="M31" s="369">
        <f t="shared" si="5"/>
        <v>0</v>
      </c>
    </row>
    <row r="32" spans="4:13" x14ac:dyDescent="0.25">
      <c r="D32" s="415"/>
      <c r="E32" s="367" t="s">
        <v>42</v>
      </c>
      <c r="F32" s="368">
        <v>1</v>
      </c>
      <c r="G32" s="369">
        <f t="shared" si="1"/>
        <v>0.5617977528089888</v>
      </c>
      <c r="H32" s="368">
        <f t="shared" si="2"/>
        <v>1</v>
      </c>
      <c r="I32" s="369">
        <f t="shared" si="3"/>
        <v>0.33112582781456956</v>
      </c>
      <c r="J32" s="368">
        <v>1</v>
      </c>
      <c r="K32" s="369">
        <f t="shared" si="4"/>
        <v>0.33112582781456956</v>
      </c>
      <c r="L32" s="368">
        <v>0</v>
      </c>
      <c r="M32" s="369">
        <f t="shared" si="5"/>
        <v>0</v>
      </c>
    </row>
    <row r="33" spans="4:13" ht="15.75" thickBot="1" x14ac:dyDescent="0.3">
      <c r="D33" s="416"/>
      <c r="E33" s="370" t="s">
        <v>335</v>
      </c>
      <c r="F33" s="371">
        <v>13</v>
      </c>
      <c r="G33" s="372">
        <f t="shared" si="1"/>
        <v>7.3033707865168536</v>
      </c>
      <c r="H33" s="371">
        <f t="shared" si="2"/>
        <v>50</v>
      </c>
      <c r="I33" s="372">
        <f t="shared" si="3"/>
        <v>16.556291390728479</v>
      </c>
      <c r="J33" s="371">
        <v>45</v>
      </c>
      <c r="K33" s="372">
        <f t="shared" si="4"/>
        <v>14.90066225165563</v>
      </c>
      <c r="L33" s="371">
        <v>5</v>
      </c>
      <c r="M33" s="372">
        <f t="shared" si="5"/>
        <v>1.6556291390728477</v>
      </c>
    </row>
    <row r="34" spans="4:13" x14ac:dyDescent="0.25">
      <c r="D34" s="417" t="s">
        <v>44</v>
      </c>
      <c r="E34" s="373" t="s">
        <v>45</v>
      </c>
      <c r="F34" s="374">
        <v>0</v>
      </c>
      <c r="G34" s="369">
        <f t="shared" si="1"/>
        <v>0</v>
      </c>
      <c r="H34" s="368">
        <f t="shared" si="2"/>
        <v>0</v>
      </c>
      <c r="I34" s="369">
        <f t="shared" si="3"/>
        <v>0</v>
      </c>
      <c r="J34" s="368">
        <v>0</v>
      </c>
      <c r="K34" s="369">
        <f t="shared" si="4"/>
        <v>0</v>
      </c>
      <c r="L34" s="368">
        <v>0</v>
      </c>
      <c r="M34" s="369">
        <f t="shared" si="5"/>
        <v>0</v>
      </c>
    </row>
    <row r="35" spans="4:13" x14ac:dyDescent="0.25">
      <c r="D35" s="415"/>
      <c r="E35" s="367" t="s">
        <v>46</v>
      </c>
      <c r="F35" s="368">
        <v>0</v>
      </c>
      <c r="G35" s="369">
        <f t="shared" si="1"/>
        <v>0</v>
      </c>
      <c r="H35" s="368">
        <f t="shared" si="2"/>
        <v>0</v>
      </c>
      <c r="I35" s="369">
        <f t="shared" si="3"/>
        <v>0</v>
      </c>
      <c r="J35" s="368">
        <v>0</v>
      </c>
      <c r="K35" s="369">
        <f t="shared" si="4"/>
        <v>0</v>
      </c>
      <c r="L35" s="368">
        <v>0</v>
      </c>
      <c r="M35" s="369">
        <f t="shared" si="5"/>
        <v>0</v>
      </c>
    </row>
    <row r="36" spans="4:13" x14ac:dyDescent="0.25">
      <c r="D36" s="415"/>
      <c r="E36" s="367" t="s">
        <v>47</v>
      </c>
      <c r="F36" s="368">
        <v>1</v>
      </c>
      <c r="G36" s="369">
        <f t="shared" si="1"/>
        <v>0.5617977528089888</v>
      </c>
      <c r="H36" s="368">
        <f t="shared" si="2"/>
        <v>1</v>
      </c>
      <c r="I36" s="369">
        <f t="shared" si="3"/>
        <v>0.33112582781456956</v>
      </c>
      <c r="J36" s="368">
        <v>1</v>
      </c>
      <c r="K36" s="369">
        <f t="shared" si="4"/>
        <v>0.33112582781456956</v>
      </c>
      <c r="L36" s="368">
        <v>0</v>
      </c>
      <c r="M36" s="369">
        <f t="shared" si="5"/>
        <v>0</v>
      </c>
    </row>
    <row r="37" spans="4:13" ht="15.75" thickBot="1" x14ac:dyDescent="0.3">
      <c r="D37" s="416"/>
      <c r="E37" s="370" t="s">
        <v>48</v>
      </c>
      <c r="F37" s="371">
        <v>0</v>
      </c>
      <c r="G37" s="372">
        <f t="shared" si="1"/>
        <v>0</v>
      </c>
      <c r="H37" s="371">
        <f t="shared" si="2"/>
        <v>0</v>
      </c>
      <c r="I37" s="372">
        <f t="shared" si="3"/>
        <v>0</v>
      </c>
      <c r="J37" s="371">
        <v>0</v>
      </c>
      <c r="K37" s="372">
        <f t="shared" si="4"/>
        <v>0</v>
      </c>
      <c r="L37" s="371">
        <v>0</v>
      </c>
      <c r="M37" s="372">
        <f t="shared" si="5"/>
        <v>0</v>
      </c>
    </row>
    <row r="38" spans="4:13" x14ac:dyDescent="0.25">
      <c r="D38" s="417" t="s">
        <v>49</v>
      </c>
      <c r="E38" s="373" t="s">
        <v>50</v>
      </c>
      <c r="F38" s="374">
        <v>0</v>
      </c>
      <c r="G38" s="369">
        <f t="shared" si="1"/>
        <v>0</v>
      </c>
      <c r="H38" s="368">
        <f t="shared" si="2"/>
        <v>0</v>
      </c>
      <c r="I38" s="369">
        <f t="shared" si="3"/>
        <v>0</v>
      </c>
      <c r="J38" s="368">
        <v>0</v>
      </c>
      <c r="K38" s="369">
        <f t="shared" si="4"/>
        <v>0</v>
      </c>
      <c r="L38" s="368">
        <v>0</v>
      </c>
      <c r="M38" s="369">
        <f t="shared" si="5"/>
        <v>0</v>
      </c>
    </row>
    <row r="39" spans="4:13" x14ac:dyDescent="0.25">
      <c r="D39" s="415"/>
      <c r="E39" s="367" t="s">
        <v>51</v>
      </c>
      <c r="F39" s="368">
        <v>1</v>
      </c>
      <c r="G39" s="369">
        <f t="shared" si="1"/>
        <v>0.5617977528089888</v>
      </c>
      <c r="H39" s="368">
        <f t="shared" si="2"/>
        <v>1</v>
      </c>
      <c r="I39" s="369">
        <f t="shared" si="3"/>
        <v>0.33112582781456956</v>
      </c>
      <c r="J39" s="368">
        <v>0</v>
      </c>
      <c r="K39" s="369">
        <f t="shared" si="4"/>
        <v>0</v>
      </c>
      <c r="L39" s="368">
        <v>1</v>
      </c>
      <c r="M39" s="369">
        <f t="shared" si="5"/>
        <v>0.33112582781456956</v>
      </c>
    </row>
    <row r="40" spans="4:13" ht="15.75" thickBot="1" x14ac:dyDescent="0.3">
      <c r="D40" s="416"/>
      <c r="E40" s="382" t="s">
        <v>286</v>
      </c>
      <c r="F40" s="371">
        <v>0</v>
      </c>
      <c r="G40" s="372">
        <f t="shared" si="1"/>
        <v>0</v>
      </c>
      <c r="H40" s="371">
        <f t="shared" si="2"/>
        <v>0</v>
      </c>
      <c r="I40" s="372">
        <f t="shared" si="3"/>
        <v>0</v>
      </c>
      <c r="J40" s="371">
        <v>0</v>
      </c>
      <c r="K40" s="372">
        <f t="shared" si="4"/>
        <v>0</v>
      </c>
      <c r="L40" s="371">
        <v>0</v>
      </c>
      <c r="M40" s="372">
        <f t="shared" si="5"/>
        <v>0</v>
      </c>
    </row>
    <row r="41" spans="4:13" x14ac:dyDescent="0.25">
      <c r="D41" s="415" t="s">
        <v>53</v>
      </c>
      <c r="E41" s="367" t="s">
        <v>54</v>
      </c>
      <c r="F41" s="368">
        <v>0</v>
      </c>
      <c r="G41" s="369">
        <f t="shared" si="1"/>
        <v>0</v>
      </c>
      <c r="H41" s="368">
        <f t="shared" si="2"/>
        <v>0</v>
      </c>
      <c r="I41" s="369">
        <f t="shared" si="3"/>
        <v>0</v>
      </c>
      <c r="J41" s="368">
        <v>0</v>
      </c>
      <c r="K41" s="369">
        <f t="shared" si="4"/>
        <v>0</v>
      </c>
      <c r="L41" s="368">
        <v>0</v>
      </c>
      <c r="M41" s="369">
        <f t="shared" si="5"/>
        <v>0</v>
      </c>
    </row>
    <row r="42" spans="4:13" x14ac:dyDescent="0.25">
      <c r="D42" s="415"/>
      <c r="E42" s="367" t="s">
        <v>55</v>
      </c>
      <c r="F42" s="368">
        <v>2</v>
      </c>
      <c r="G42" s="369">
        <f t="shared" si="1"/>
        <v>1.1235955056179776</v>
      </c>
      <c r="H42" s="368">
        <f t="shared" si="2"/>
        <v>9</v>
      </c>
      <c r="I42" s="369">
        <f t="shared" si="3"/>
        <v>2.9801324503311259</v>
      </c>
      <c r="J42" s="368">
        <v>8</v>
      </c>
      <c r="K42" s="369">
        <f t="shared" si="4"/>
        <v>2.6490066225165565</v>
      </c>
      <c r="L42" s="368">
        <v>1</v>
      </c>
      <c r="M42" s="369">
        <f t="shared" si="5"/>
        <v>0.33112582781456956</v>
      </c>
    </row>
    <row r="43" spans="4:13" x14ac:dyDescent="0.25">
      <c r="D43" s="415"/>
      <c r="E43" s="367" t="s">
        <v>56</v>
      </c>
      <c r="F43" s="368">
        <v>0</v>
      </c>
      <c r="G43" s="369">
        <f t="shared" si="1"/>
        <v>0</v>
      </c>
      <c r="H43" s="368">
        <f t="shared" si="2"/>
        <v>0</v>
      </c>
      <c r="I43" s="369">
        <f t="shared" si="3"/>
        <v>0</v>
      </c>
      <c r="J43" s="368">
        <v>0</v>
      </c>
      <c r="K43" s="369">
        <f t="shared" si="4"/>
        <v>0</v>
      </c>
      <c r="L43" s="368">
        <v>0</v>
      </c>
      <c r="M43" s="369">
        <f t="shared" si="5"/>
        <v>0</v>
      </c>
    </row>
    <row r="44" spans="4:13" ht="15.75" thickBot="1" x14ac:dyDescent="0.3">
      <c r="D44" s="416"/>
      <c r="E44" s="370" t="s">
        <v>57</v>
      </c>
      <c r="F44" s="371">
        <v>0</v>
      </c>
      <c r="G44" s="369">
        <f t="shared" si="1"/>
        <v>0</v>
      </c>
      <c r="H44" s="368">
        <f t="shared" si="2"/>
        <v>0</v>
      </c>
      <c r="I44" s="369">
        <f t="shared" si="3"/>
        <v>0</v>
      </c>
      <c r="J44" s="371">
        <v>0</v>
      </c>
      <c r="K44" s="369">
        <f t="shared" si="4"/>
        <v>0</v>
      </c>
      <c r="L44" s="371">
        <v>0</v>
      </c>
      <c r="M44" s="369">
        <f t="shared" si="5"/>
        <v>0</v>
      </c>
    </row>
    <row r="45" spans="4:13" x14ac:dyDescent="0.25">
      <c r="D45" s="413" t="s">
        <v>367</v>
      </c>
      <c r="E45" s="413"/>
      <c r="F45" s="413"/>
      <c r="G45" s="413"/>
      <c r="H45" s="413"/>
      <c r="I45" s="413"/>
      <c r="J45" s="413"/>
      <c r="K45" s="413"/>
      <c r="L45" s="413"/>
      <c r="M45" s="413"/>
    </row>
  </sheetData>
  <mergeCells count="19">
    <mergeCell ref="D45:M45"/>
    <mergeCell ref="D4:E4"/>
    <mergeCell ref="D5:D7"/>
    <mergeCell ref="D8:D13"/>
    <mergeCell ref="D14:D16"/>
    <mergeCell ref="D17:D20"/>
    <mergeCell ref="D21:D25"/>
    <mergeCell ref="D26:D30"/>
    <mergeCell ref="D31:D33"/>
    <mergeCell ref="D34:D37"/>
    <mergeCell ref="D38:D40"/>
    <mergeCell ref="D41:D44"/>
    <mergeCell ref="D1:M1"/>
    <mergeCell ref="D2:D3"/>
    <mergeCell ref="E2:E3"/>
    <mergeCell ref="F2:G2"/>
    <mergeCell ref="H2:I2"/>
    <mergeCell ref="J2:K2"/>
    <mergeCell ref="L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58"/>
  <sheetViews>
    <sheetView workbookViewId="0">
      <selection activeCell="M30" sqref="M30"/>
    </sheetView>
  </sheetViews>
  <sheetFormatPr baseColWidth="10" defaultColWidth="16.28515625" defaultRowHeight="15" x14ac:dyDescent="0.25"/>
  <cols>
    <col min="3" max="3" width="14.28515625" customWidth="1"/>
    <col min="4" max="4" width="23.28515625" customWidth="1"/>
    <col min="5" max="5" width="12.140625" customWidth="1"/>
    <col min="6" max="6" width="11.42578125" customWidth="1"/>
    <col min="7" max="7" width="11" customWidth="1"/>
    <col min="8" max="8" width="11.85546875" customWidth="1"/>
    <col min="9" max="9" width="9" customWidth="1"/>
    <col min="10" max="10" width="10.5703125" customWidth="1"/>
    <col min="11" max="11" width="10.140625" customWidth="1"/>
    <col min="12" max="12" width="10.28515625" customWidth="1"/>
  </cols>
  <sheetData>
    <row r="1" spans="3:12" ht="15" customHeight="1" x14ac:dyDescent="0.25">
      <c r="C1" s="418" t="s">
        <v>152</v>
      </c>
      <c r="D1" s="418"/>
      <c r="E1" s="418"/>
      <c r="F1" s="418"/>
      <c r="G1" s="418"/>
      <c r="H1" s="418"/>
      <c r="I1" s="418"/>
      <c r="J1" s="418"/>
      <c r="K1" s="418"/>
      <c r="L1" s="418"/>
    </row>
    <row r="2" spans="3:12" ht="12.75" customHeight="1" thickBot="1" x14ac:dyDescent="0.3"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3:12" ht="19.5" customHeight="1" x14ac:dyDescent="0.25">
      <c r="C3" s="406" t="s">
        <v>1</v>
      </c>
      <c r="D3" s="401" t="s">
        <v>2</v>
      </c>
      <c r="E3" s="401" t="s">
        <v>3</v>
      </c>
      <c r="F3" s="401"/>
      <c r="G3" s="401" t="s">
        <v>153</v>
      </c>
      <c r="H3" s="401"/>
      <c r="I3" s="398" t="s">
        <v>154</v>
      </c>
      <c r="J3" s="398"/>
      <c r="K3" s="398" t="s">
        <v>64</v>
      </c>
      <c r="L3" s="398"/>
    </row>
    <row r="4" spans="3:12" ht="13.5" customHeight="1" thickBot="1" x14ac:dyDescent="0.3">
      <c r="C4" s="407"/>
      <c r="D4" s="420"/>
      <c r="E4" s="58" t="s">
        <v>6</v>
      </c>
      <c r="F4" s="58" t="s">
        <v>7</v>
      </c>
      <c r="G4" s="58" t="s">
        <v>6</v>
      </c>
      <c r="H4" s="58" t="s">
        <v>7</v>
      </c>
      <c r="I4" s="58" t="s">
        <v>6</v>
      </c>
      <c r="J4" s="58" t="s">
        <v>7</v>
      </c>
      <c r="K4" s="58" t="s">
        <v>6</v>
      </c>
      <c r="L4" s="58" t="s">
        <v>7</v>
      </c>
    </row>
    <row r="5" spans="3:12" x14ac:dyDescent="0.25">
      <c r="C5" s="422" t="s">
        <v>65</v>
      </c>
      <c r="D5" s="422"/>
      <c r="E5" s="59">
        <f t="shared" ref="E5:L5" si="0">SUM(E6:E45)</f>
        <v>89</v>
      </c>
      <c r="F5" s="59">
        <f t="shared" si="0"/>
        <v>99.999999999999972</v>
      </c>
      <c r="G5" s="59">
        <f t="shared" si="0"/>
        <v>197</v>
      </c>
      <c r="H5" s="59">
        <f t="shared" si="0"/>
        <v>100.00000000000001</v>
      </c>
      <c r="I5" s="60">
        <f>SUM(I6:I45)</f>
        <v>155</v>
      </c>
      <c r="J5" s="61">
        <f t="shared" si="0"/>
        <v>78.680203045685289</v>
      </c>
      <c r="K5" s="59">
        <f t="shared" si="0"/>
        <v>42</v>
      </c>
      <c r="L5" s="61">
        <f t="shared" si="0"/>
        <v>21.319796954314722</v>
      </c>
    </row>
    <row r="6" spans="3:12" ht="19.5" customHeight="1" x14ac:dyDescent="0.25">
      <c r="C6" s="415" t="s">
        <v>9</v>
      </c>
      <c r="D6" s="62" t="s">
        <v>10</v>
      </c>
      <c r="E6" s="29">
        <v>21</v>
      </c>
      <c r="F6" s="63">
        <f t="shared" ref="F6:F45" si="1">(E6/$E$5)*100</f>
        <v>23.595505617977526</v>
      </c>
      <c r="G6" s="64">
        <f>SUM(K6+I6)</f>
        <v>41</v>
      </c>
      <c r="H6" s="63">
        <f t="shared" ref="H6:H45" si="2">(G6/$G$5)*100</f>
        <v>20.812182741116754</v>
      </c>
      <c r="I6" s="64">
        <v>38</v>
      </c>
      <c r="J6" s="63">
        <f t="shared" ref="J6:J45" si="3">(I6/$G$5)*100</f>
        <v>19.289340101522843</v>
      </c>
      <c r="K6" s="64">
        <v>3</v>
      </c>
      <c r="L6" s="63">
        <f t="shared" ref="L6:L45" si="4">(K6/$G$5)*100</f>
        <v>1.5228426395939088</v>
      </c>
    </row>
    <row r="7" spans="3:12" ht="20.25" customHeight="1" x14ac:dyDescent="0.25">
      <c r="C7" s="415"/>
      <c r="D7" s="62" t="s">
        <v>11</v>
      </c>
      <c r="E7" s="29">
        <v>31</v>
      </c>
      <c r="F7" s="63">
        <f t="shared" si="1"/>
        <v>34.831460674157306</v>
      </c>
      <c r="G7" s="64">
        <f t="shared" ref="G7:G45" si="5">SUM(K7+I7)</f>
        <v>55</v>
      </c>
      <c r="H7" s="63">
        <f t="shared" si="2"/>
        <v>27.918781725888326</v>
      </c>
      <c r="I7" s="65">
        <v>49</v>
      </c>
      <c r="J7" s="63">
        <f t="shared" si="3"/>
        <v>24.873096446700508</v>
      </c>
      <c r="K7" s="29">
        <v>6</v>
      </c>
      <c r="L7" s="63">
        <f t="shared" si="4"/>
        <v>3.0456852791878175</v>
      </c>
    </row>
    <row r="8" spans="3:12" ht="24" customHeight="1" thickBot="1" x14ac:dyDescent="0.3">
      <c r="C8" s="416"/>
      <c r="D8" s="66" t="s">
        <v>12</v>
      </c>
      <c r="E8" s="30">
        <v>0</v>
      </c>
      <c r="F8" s="67">
        <f t="shared" si="1"/>
        <v>0</v>
      </c>
      <c r="G8" s="68">
        <f t="shared" si="5"/>
        <v>0</v>
      </c>
      <c r="H8" s="67">
        <f t="shared" si="2"/>
        <v>0</v>
      </c>
      <c r="I8" s="69">
        <v>0</v>
      </c>
      <c r="J8" s="67">
        <f t="shared" si="3"/>
        <v>0</v>
      </c>
      <c r="K8" s="30">
        <v>0</v>
      </c>
      <c r="L8" s="67">
        <f t="shared" si="4"/>
        <v>0</v>
      </c>
    </row>
    <row r="9" spans="3:12" ht="22.5" customHeight="1" x14ac:dyDescent="0.25">
      <c r="C9" s="417" t="s">
        <v>13</v>
      </c>
      <c r="D9" s="70" t="s">
        <v>14</v>
      </c>
      <c r="E9" s="71">
        <v>0</v>
      </c>
      <c r="F9" s="72">
        <f t="shared" si="1"/>
        <v>0</v>
      </c>
      <c r="G9" s="73">
        <f t="shared" si="5"/>
        <v>0</v>
      </c>
      <c r="H9" s="72">
        <f t="shared" si="2"/>
        <v>0</v>
      </c>
      <c r="I9" s="71">
        <v>0</v>
      </c>
      <c r="J9" s="72">
        <f t="shared" si="3"/>
        <v>0</v>
      </c>
      <c r="K9" s="71">
        <v>0</v>
      </c>
      <c r="L9" s="72">
        <f t="shared" si="4"/>
        <v>0</v>
      </c>
    </row>
    <row r="10" spans="3:12" ht="19.5" customHeight="1" x14ac:dyDescent="0.25">
      <c r="C10" s="415"/>
      <c r="D10" s="62" t="s">
        <v>15</v>
      </c>
      <c r="E10" s="74">
        <v>0</v>
      </c>
      <c r="F10" s="63">
        <f t="shared" si="1"/>
        <v>0</v>
      </c>
      <c r="G10" s="64">
        <f t="shared" si="5"/>
        <v>0</v>
      </c>
      <c r="H10" s="63">
        <f t="shared" si="2"/>
        <v>0</v>
      </c>
      <c r="I10" s="74">
        <v>0</v>
      </c>
      <c r="J10" s="63">
        <f t="shared" si="3"/>
        <v>0</v>
      </c>
      <c r="K10" s="74">
        <v>0</v>
      </c>
      <c r="L10" s="63">
        <f t="shared" si="4"/>
        <v>0</v>
      </c>
    </row>
    <row r="11" spans="3:12" ht="20.25" customHeight="1" x14ac:dyDescent="0.25">
      <c r="C11" s="415"/>
      <c r="D11" s="62" t="s">
        <v>16</v>
      </c>
      <c r="E11" s="74">
        <v>0</v>
      </c>
      <c r="F11" s="63">
        <f t="shared" si="1"/>
        <v>0</v>
      </c>
      <c r="G11" s="64">
        <f t="shared" si="5"/>
        <v>0</v>
      </c>
      <c r="H11" s="63">
        <f t="shared" si="2"/>
        <v>0</v>
      </c>
      <c r="I11" s="74">
        <v>0</v>
      </c>
      <c r="J11" s="63">
        <f t="shared" si="3"/>
        <v>0</v>
      </c>
      <c r="K11" s="74">
        <v>0</v>
      </c>
      <c r="L11" s="63">
        <f t="shared" si="4"/>
        <v>0</v>
      </c>
    </row>
    <row r="12" spans="3:12" ht="20.25" customHeight="1" x14ac:dyDescent="0.25">
      <c r="C12" s="415"/>
      <c r="D12" s="62" t="s">
        <v>17</v>
      </c>
      <c r="E12" s="74">
        <v>0</v>
      </c>
      <c r="F12" s="63">
        <f t="shared" si="1"/>
        <v>0</v>
      </c>
      <c r="G12" s="64">
        <f t="shared" si="5"/>
        <v>0</v>
      </c>
      <c r="H12" s="63">
        <f t="shared" si="2"/>
        <v>0</v>
      </c>
      <c r="I12" s="74">
        <v>0</v>
      </c>
      <c r="J12" s="63">
        <f t="shared" si="3"/>
        <v>0</v>
      </c>
      <c r="K12" s="74">
        <v>0</v>
      </c>
      <c r="L12" s="63">
        <f t="shared" si="4"/>
        <v>0</v>
      </c>
    </row>
    <row r="13" spans="3:12" ht="23.25" customHeight="1" x14ac:dyDescent="0.25">
      <c r="C13" s="415"/>
      <c r="D13" s="62" t="s">
        <v>18</v>
      </c>
      <c r="E13" s="74">
        <v>0</v>
      </c>
      <c r="F13" s="63">
        <f t="shared" si="1"/>
        <v>0</v>
      </c>
      <c r="G13" s="64">
        <f t="shared" si="5"/>
        <v>0</v>
      </c>
      <c r="H13" s="63">
        <f t="shared" si="2"/>
        <v>0</v>
      </c>
      <c r="I13" s="74">
        <v>0</v>
      </c>
      <c r="J13" s="63">
        <f t="shared" si="3"/>
        <v>0</v>
      </c>
      <c r="K13" s="74">
        <v>0</v>
      </c>
      <c r="L13" s="63">
        <f t="shared" si="4"/>
        <v>0</v>
      </c>
    </row>
    <row r="14" spans="3:12" ht="15.75" thickBot="1" x14ac:dyDescent="0.3">
      <c r="C14" s="416"/>
      <c r="D14" s="66" t="s">
        <v>19</v>
      </c>
      <c r="E14" s="75">
        <v>0</v>
      </c>
      <c r="F14" s="67">
        <f t="shared" si="1"/>
        <v>0</v>
      </c>
      <c r="G14" s="68">
        <f t="shared" si="5"/>
        <v>0</v>
      </c>
      <c r="H14" s="67">
        <f t="shared" si="2"/>
        <v>0</v>
      </c>
      <c r="I14" s="75">
        <v>0</v>
      </c>
      <c r="J14" s="67">
        <f t="shared" si="3"/>
        <v>0</v>
      </c>
      <c r="K14" s="75">
        <v>0</v>
      </c>
      <c r="L14" s="67">
        <f t="shared" si="4"/>
        <v>0</v>
      </c>
    </row>
    <row r="15" spans="3:12" ht="21" customHeight="1" x14ac:dyDescent="0.25">
      <c r="C15" s="417" t="s">
        <v>20</v>
      </c>
      <c r="D15" s="70" t="s">
        <v>21</v>
      </c>
      <c r="E15" s="71">
        <v>0</v>
      </c>
      <c r="F15" s="72">
        <f t="shared" si="1"/>
        <v>0</v>
      </c>
      <c r="G15" s="73">
        <f t="shared" si="5"/>
        <v>0</v>
      </c>
      <c r="H15" s="72">
        <f t="shared" si="2"/>
        <v>0</v>
      </c>
      <c r="I15" s="71">
        <v>0</v>
      </c>
      <c r="J15" s="72">
        <f t="shared" si="3"/>
        <v>0</v>
      </c>
      <c r="K15" s="71">
        <v>0</v>
      </c>
      <c r="L15" s="72">
        <f t="shared" si="4"/>
        <v>0</v>
      </c>
    </row>
    <row r="16" spans="3:12" ht="16.5" customHeight="1" x14ac:dyDescent="0.25">
      <c r="C16" s="415"/>
      <c r="D16" s="62" t="s">
        <v>22</v>
      </c>
      <c r="E16" s="74">
        <v>0</v>
      </c>
      <c r="F16" s="63">
        <f t="shared" si="1"/>
        <v>0</v>
      </c>
      <c r="G16" s="64">
        <f t="shared" si="5"/>
        <v>0</v>
      </c>
      <c r="H16" s="63">
        <f t="shared" si="2"/>
        <v>0</v>
      </c>
      <c r="I16" s="74">
        <v>0</v>
      </c>
      <c r="J16" s="63">
        <f t="shared" si="3"/>
        <v>0</v>
      </c>
      <c r="K16" s="74">
        <v>0</v>
      </c>
      <c r="L16" s="63">
        <f t="shared" si="4"/>
        <v>0</v>
      </c>
    </row>
    <row r="17" spans="3:12" ht="27" customHeight="1" thickBot="1" x14ac:dyDescent="0.3">
      <c r="C17" s="416"/>
      <c r="D17" s="66" t="s">
        <v>23</v>
      </c>
      <c r="E17" s="75">
        <v>5</v>
      </c>
      <c r="F17" s="67">
        <f t="shared" si="1"/>
        <v>5.6179775280898872</v>
      </c>
      <c r="G17" s="68">
        <f t="shared" si="5"/>
        <v>30</v>
      </c>
      <c r="H17" s="67">
        <f t="shared" si="2"/>
        <v>15.228426395939088</v>
      </c>
      <c r="I17" s="75">
        <v>16</v>
      </c>
      <c r="J17" s="67">
        <f t="shared" si="3"/>
        <v>8.1218274111675122</v>
      </c>
      <c r="K17" s="75">
        <v>14</v>
      </c>
      <c r="L17" s="67">
        <f t="shared" si="4"/>
        <v>7.1065989847715745</v>
      </c>
    </row>
    <row r="18" spans="3:12" ht="19.5" customHeight="1" x14ac:dyDescent="0.25">
      <c r="C18" s="417" t="s">
        <v>24</v>
      </c>
      <c r="D18" s="70" t="s">
        <v>25</v>
      </c>
      <c r="E18" s="71">
        <v>2</v>
      </c>
      <c r="F18" s="72">
        <f t="shared" si="1"/>
        <v>2.2471910112359552</v>
      </c>
      <c r="G18" s="73">
        <f t="shared" si="5"/>
        <v>3</v>
      </c>
      <c r="H18" s="72">
        <f t="shared" si="2"/>
        <v>1.5228426395939088</v>
      </c>
      <c r="I18" s="71">
        <v>1</v>
      </c>
      <c r="J18" s="72">
        <f t="shared" si="3"/>
        <v>0.50761421319796951</v>
      </c>
      <c r="K18" s="71">
        <v>2</v>
      </c>
      <c r="L18" s="72">
        <f t="shared" si="4"/>
        <v>1.015228426395939</v>
      </c>
    </row>
    <row r="19" spans="3:12" ht="29.25" customHeight="1" x14ac:dyDescent="0.25">
      <c r="C19" s="415"/>
      <c r="D19" s="62" t="s">
        <v>155</v>
      </c>
      <c r="E19" s="74">
        <v>2</v>
      </c>
      <c r="F19" s="63">
        <f t="shared" si="1"/>
        <v>2.2471910112359552</v>
      </c>
      <c r="G19" s="64">
        <f t="shared" si="5"/>
        <v>7</v>
      </c>
      <c r="H19" s="63">
        <f t="shared" si="2"/>
        <v>3.5532994923857872</v>
      </c>
      <c r="I19" s="74">
        <v>4</v>
      </c>
      <c r="J19" s="63">
        <f t="shared" si="3"/>
        <v>2.030456852791878</v>
      </c>
      <c r="K19" s="74">
        <v>3</v>
      </c>
      <c r="L19" s="63">
        <f t="shared" si="4"/>
        <v>1.5228426395939088</v>
      </c>
    </row>
    <row r="20" spans="3:12" ht="18" customHeight="1" x14ac:dyDescent="0.25">
      <c r="C20" s="415"/>
      <c r="D20" s="62" t="s">
        <v>156</v>
      </c>
      <c r="E20" s="74">
        <v>0</v>
      </c>
      <c r="F20" s="63">
        <f t="shared" si="1"/>
        <v>0</v>
      </c>
      <c r="G20" s="64">
        <f t="shared" si="5"/>
        <v>0</v>
      </c>
      <c r="H20" s="63">
        <f t="shared" si="2"/>
        <v>0</v>
      </c>
      <c r="I20" s="74">
        <v>0</v>
      </c>
      <c r="J20" s="63">
        <f t="shared" si="3"/>
        <v>0</v>
      </c>
      <c r="K20" s="74">
        <v>0</v>
      </c>
      <c r="L20" s="63">
        <f t="shared" si="4"/>
        <v>0</v>
      </c>
    </row>
    <row r="21" spans="3:12" ht="25.5" customHeight="1" thickBot="1" x14ac:dyDescent="0.3">
      <c r="C21" s="416"/>
      <c r="D21" s="66" t="s">
        <v>27</v>
      </c>
      <c r="E21" s="75">
        <v>0</v>
      </c>
      <c r="F21" s="67">
        <f t="shared" si="1"/>
        <v>0</v>
      </c>
      <c r="G21" s="68">
        <f t="shared" si="5"/>
        <v>0</v>
      </c>
      <c r="H21" s="67">
        <f t="shared" si="2"/>
        <v>0</v>
      </c>
      <c r="I21" s="75">
        <v>0</v>
      </c>
      <c r="J21" s="67">
        <f t="shared" si="3"/>
        <v>0</v>
      </c>
      <c r="K21" s="75">
        <v>0</v>
      </c>
      <c r="L21" s="67">
        <f t="shared" si="4"/>
        <v>0</v>
      </c>
    </row>
    <row r="22" spans="3:12" ht="27.75" customHeight="1" x14ac:dyDescent="0.25">
      <c r="C22" s="417" t="s">
        <v>157</v>
      </c>
      <c r="D22" s="70" t="s">
        <v>29</v>
      </c>
      <c r="E22" s="71">
        <v>0</v>
      </c>
      <c r="F22" s="72">
        <f t="shared" si="1"/>
        <v>0</v>
      </c>
      <c r="G22" s="73">
        <f t="shared" si="5"/>
        <v>0</v>
      </c>
      <c r="H22" s="72">
        <f t="shared" si="2"/>
        <v>0</v>
      </c>
      <c r="I22" s="71">
        <v>0</v>
      </c>
      <c r="J22" s="72">
        <f t="shared" si="3"/>
        <v>0</v>
      </c>
      <c r="K22" s="71">
        <v>0</v>
      </c>
      <c r="L22" s="72">
        <f t="shared" si="4"/>
        <v>0</v>
      </c>
    </row>
    <row r="23" spans="3:12" ht="27.75" customHeight="1" x14ac:dyDescent="0.25">
      <c r="C23" s="415"/>
      <c r="D23" s="62" t="s">
        <v>30</v>
      </c>
      <c r="E23" s="74">
        <v>0</v>
      </c>
      <c r="F23" s="63">
        <f t="shared" si="1"/>
        <v>0</v>
      </c>
      <c r="G23" s="64">
        <f t="shared" si="5"/>
        <v>0</v>
      </c>
      <c r="H23" s="63">
        <f t="shared" si="2"/>
        <v>0</v>
      </c>
      <c r="I23" s="74">
        <v>0</v>
      </c>
      <c r="J23" s="63">
        <f t="shared" si="3"/>
        <v>0</v>
      </c>
      <c r="K23" s="74">
        <v>0</v>
      </c>
      <c r="L23" s="63">
        <f t="shared" si="4"/>
        <v>0</v>
      </c>
    </row>
    <row r="24" spans="3:12" x14ac:dyDescent="0.25">
      <c r="C24" s="415"/>
      <c r="D24" s="62" t="s">
        <v>31</v>
      </c>
      <c r="E24" s="74">
        <v>0</v>
      </c>
      <c r="F24" s="63">
        <f t="shared" si="1"/>
        <v>0</v>
      </c>
      <c r="G24" s="64">
        <f t="shared" si="5"/>
        <v>0</v>
      </c>
      <c r="H24" s="63">
        <f t="shared" si="2"/>
        <v>0</v>
      </c>
      <c r="I24" s="74">
        <v>0</v>
      </c>
      <c r="J24" s="63">
        <f t="shared" si="3"/>
        <v>0</v>
      </c>
      <c r="K24" s="74">
        <v>0</v>
      </c>
      <c r="L24" s="63">
        <f t="shared" si="4"/>
        <v>0</v>
      </c>
    </row>
    <row r="25" spans="3:12" ht="20.25" customHeight="1" x14ac:dyDescent="0.25">
      <c r="C25" s="415"/>
      <c r="D25" s="62" t="s">
        <v>32</v>
      </c>
      <c r="E25" s="74">
        <v>0</v>
      </c>
      <c r="F25" s="63">
        <f t="shared" si="1"/>
        <v>0</v>
      </c>
      <c r="G25" s="64">
        <f t="shared" si="5"/>
        <v>0</v>
      </c>
      <c r="H25" s="63">
        <f t="shared" si="2"/>
        <v>0</v>
      </c>
      <c r="I25" s="74">
        <v>0</v>
      </c>
      <c r="J25" s="63">
        <f t="shared" si="3"/>
        <v>0</v>
      </c>
      <c r="K25" s="74">
        <v>0</v>
      </c>
      <c r="L25" s="63">
        <f t="shared" si="4"/>
        <v>0</v>
      </c>
    </row>
    <row r="26" spans="3:12" ht="21" customHeight="1" thickBot="1" x14ac:dyDescent="0.3">
      <c r="C26" s="416"/>
      <c r="D26" s="66" t="s">
        <v>33</v>
      </c>
      <c r="E26" s="75">
        <v>1</v>
      </c>
      <c r="F26" s="67">
        <f t="shared" si="1"/>
        <v>1.1235955056179776</v>
      </c>
      <c r="G26" s="68">
        <f t="shared" si="5"/>
        <v>5</v>
      </c>
      <c r="H26" s="67">
        <f t="shared" si="2"/>
        <v>2.5380710659898478</v>
      </c>
      <c r="I26" s="75">
        <v>1</v>
      </c>
      <c r="J26" s="67">
        <f t="shared" si="3"/>
        <v>0.50761421319796951</v>
      </c>
      <c r="K26" s="75">
        <v>4</v>
      </c>
      <c r="L26" s="67">
        <f t="shared" si="4"/>
        <v>2.030456852791878</v>
      </c>
    </row>
    <row r="27" spans="3:12" ht="21.75" customHeight="1" x14ac:dyDescent="0.25">
      <c r="C27" s="417" t="s">
        <v>34</v>
      </c>
      <c r="D27" s="70" t="s">
        <v>35</v>
      </c>
      <c r="E27" s="71">
        <v>0</v>
      </c>
      <c r="F27" s="72">
        <f t="shared" si="1"/>
        <v>0</v>
      </c>
      <c r="G27" s="73">
        <f t="shared" si="5"/>
        <v>0</v>
      </c>
      <c r="H27" s="72">
        <f t="shared" si="2"/>
        <v>0</v>
      </c>
      <c r="I27" s="71">
        <v>0</v>
      </c>
      <c r="J27" s="72">
        <f t="shared" si="3"/>
        <v>0</v>
      </c>
      <c r="K27" s="71">
        <v>0</v>
      </c>
      <c r="L27" s="72">
        <f t="shared" si="4"/>
        <v>0</v>
      </c>
    </row>
    <row r="28" spans="3:12" ht="19.5" customHeight="1" x14ac:dyDescent="0.25">
      <c r="C28" s="415"/>
      <c r="D28" s="62" t="s">
        <v>36</v>
      </c>
      <c r="E28" s="74">
        <v>0</v>
      </c>
      <c r="F28" s="63">
        <f t="shared" si="1"/>
        <v>0</v>
      </c>
      <c r="G28" s="64">
        <f t="shared" si="5"/>
        <v>0</v>
      </c>
      <c r="H28" s="63">
        <f t="shared" si="2"/>
        <v>0</v>
      </c>
      <c r="I28" s="74">
        <v>0</v>
      </c>
      <c r="J28" s="63">
        <f t="shared" si="3"/>
        <v>0</v>
      </c>
      <c r="K28" s="74">
        <v>0</v>
      </c>
      <c r="L28" s="63">
        <f t="shared" si="4"/>
        <v>0</v>
      </c>
    </row>
    <row r="29" spans="3:12" ht="25.5" customHeight="1" x14ac:dyDescent="0.25">
      <c r="C29" s="415"/>
      <c r="D29" s="62" t="s">
        <v>37</v>
      </c>
      <c r="E29" s="74">
        <v>0</v>
      </c>
      <c r="F29" s="63">
        <f t="shared" si="1"/>
        <v>0</v>
      </c>
      <c r="G29" s="64">
        <f t="shared" si="5"/>
        <v>0</v>
      </c>
      <c r="H29" s="63">
        <f t="shared" si="2"/>
        <v>0</v>
      </c>
      <c r="I29" s="74">
        <v>0</v>
      </c>
      <c r="J29" s="63">
        <f t="shared" si="3"/>
        <v>0</v>
      </c>
      <c r="K29" s="74">
        <v>0</v>
      </c>
      <c r="L29" s="63">
        <f t="shared" si="4"/>
        <v>0</v>
      </c>
    </row>
    <row r="30" spans="3:12" ht="27.75" customHeight="1" x14ac:dyDescent="0.25">
      <c r="C30" s="415"/>
      <c r="D30" s="62" t="s">
        <v>38</v>
      </c>
      <c r="E30" s="74">
        <v>0</v>
      </c>
      <c r="F30" s="63">
        <f t="shared" si="1"/>
        <v>0</v>
      </c>
      <c r="G30" s="64">
        <f t="shared" si="5"/>
        <v>0</v>
      </c>
      <c r="H30" s="63">
        <f t="shared" si="2"/>
        <v>0</v>
      </c>
      <c r="I30" s="74">
        <v>0</v>
      </c>
      <c r="J30" s="63">
        <f t="shared" si="3"/>
        <v>0</v>
      </c>
      <c r="K30" s="74">
        <v>0</v>
      </c>
      <c r="L30" s="63">
        <f t="shared" si="4"/>
        <v>0</v>
      </c>
    </row>
    <row r="31" spans="3:12" ht="25.5" customHeight="1" thickBot="1" x14ac:dyDescent="0.3">
      <c r="C31" s="416"/>
      <c r="D31" s="66" t="s">
        <v>39</v>
      </c>
      <c r="E31" s="75">
        <v>1</v>
      </c>
      <c r="F31" s="67">
        <f t="shared" si="1"/>
        <v>1.1235955056179776</v>
      </c>
      <c r="G31" s="68">
        <f t="shared" si="5"/>
        <v>1</v>
      </c>
      <c r="H31" s="67">
        <f t="shared" si="2"/>
        <v>0.50761421319796951</v>
      </c>
      <c r="I31" s="75">
        <v>0</v>
      </c>
      <c r="J31" s="67">
        <f t="shared" si="3"/>
        <v>0</v>
      </c>
      <c r="K31" s="75">
        <v>1</v>
      </c>
      <c r="L31" s="67">
        <f t="shared" si="4"/>
        <v>0.50761421319796951</v>
      </c>
    </row>
    <row r="32" spans="3:12" ht="19.5" customHeight="1" x14ac:dyDescent="0.25">
      <c r="C32" s="417" t="s">
        <v>40</v>
      </c>
      <c r="D32" s="70" t="s">
        <v>41</v>
      </c>
      <c r="E32" s="71">
        <v>0</v>
      </c>
      <c r="F32" s="72">
        <f t="shared" si="1"/>
        <v>0</v>
      </c>
      <c r="G32" s="73">
        <f t="shared" si="5"/>
        <v>0</v>
      </c>
      <c r="H32" s="72">
        <f t="shared" si="2"/>
        <v>0</v>
      </c>
      <c r="I32" s="71">
        <v>0</v>
      </c>
      <c r="J32" s="72">
        <f t="shared" si="3"/>
        <v>0</v>
      </c>
      <c r="K32" s="71">
        <v>0</v>
      </c>
      <c r="L32" s="72">
        <f t="shared" si="4"/>
        <v>0</v>
      </c>
    </row>
    <row r="33" spans="3:12" ht="23.25" customHeight="1" x14ac:dyDescent="0.25">
      <c r="C33" s="415"/>
      <c r="D33" s="62" t="s">
        <v>42</v>
      </c>
      <c r="E33" s="74">
        <v>0</v>
      </c>
      <c r="F33" s="63">
        <f t="shared" si="1"/>
        <v>0</v>
      </c>
      <c r="G33" s="64">
        <f t="shared" si="5"/>
        <v>0</v>
      </c>
      <c r="H33" s="63">
        <f t="shared" si="2"/>
        <v>0</v>
      </c>
      <c r="I33" s="74">
        <v>0</v>
      </c>
      <c r="J33" s="63">
        <f t="shared" si="3"/>
        <v>0</v>
      </c>
      <c r="K33" s="74">
        <v>0</v>
      </c>
      <c r="L33" s="63">
        <f t="shared" si="4"/>
        <v>0</v>
      </c>
    </row>
    <row r="34" spans="3:12" ht="22.5" customHeight="1" thickBot="1" x14ac:dyDescent="0.3">
      <c r="C34" s="416"/>
      <c r="D34" s="66" t="s">
        <v>43</v>
      </c>
      <c r="E34" s="75">
        <v>25</v>
      </c>
      <c r="F34" s="67">
        <f t="shared" si="1"/>
        <v>28.08988764044944</v>
      </c>
      <c r="G34" s="68">
        <f t="shared" si="5"/>
        <v>36</v>
      </c>
      <c r="H34" s="67">
        <f t="shared" si="2"/>
        <v>18.274111675126903</v>
      </c>
      <c r="I34" s="75">
        <v>29</v>
      </c>
      <c r="J34" s="67">
        <f t="shared" si="3"/>
        <v>14.720812182741117</v>
      </c>
      <c r="K34" s="75">
        <v>7</v>
      </c>
      <c r="L34" s="67">
        <f t="shared" si="4"/>
        <v>3.5532994923857872</v>
      </c>
    </row>
    <row r="35" spans="3:12" ht="16.5" customHeight="1" x14ac:dyDescent="0.25">
      <c r="C35" s="417" t="s">
        <v>44</v>
      </c>
      <c r="D35" s="70" t="s">
        <v>45</v>
      </c>
      <c r="E35" s="71">
        <v>0</v>
      </c>
      <c r="F35" s="72">
        <f t="shared" si="1"/>
        <v>0</v>
      </c>
      <c r="G35" s="73">
        <f t="shared" si="5"/>
        <v>0</v>
      </c>
      <c r="H35" s="72">
        <f t="shared" si="2"/>
        <v>0</v>
      </c>
      <c r="I35" s="71">
        <v>0</v>
      </c>
      <c r="J35" s="72">
        <f t="shared" si="3"/>
        <v>0</v>
      </c>
      <c r="K35" s="71">
        <v>0</v>
      </c>
      <c r="L35" s="72">
        <f t="shared" si="4"/>
        <v>0</v>
      </c>
    </row>
    <row r="36" spans="3:12" ht="20.25" customHeight="1" x14ac:dyDescent="0.25">
      <c r="C36" s="415"/>
      <c r="D36" s="62" t="s">
        <v>46</v>
      </c>
      <c r="E36" s="74">
        <v>0</v>
      </c>
      <c r="F36" s="63">
        <f t="shared" si="1"/>
        <v>0</v>
      </c>
      <c r="G36" s="64">
        <f t="shared" si="5"/>
        <v>0</v>
      </c>
      <c r="H36" s="63">
        <f t="shared" si="2"/>
        <v>0</v>
      </c>
      <c r="I36" s="74">
        <v>0</v>
      </c>
      <c r="J36" s="63">
        <f t="shared" si="3"/>
        <v>0</v>
      </c>
      <c r="K36" s="74">
        <v>0</v>
      </c>
      <c r="L36" s="63">
        <f t="shared" si="4"/>
        <v>0</v>
      </c>
    </row>
    <row r="37" spans="3:12" ht="21.75" customHeight="1" x14ac:dyDescent="0.25">
      <c r="C37" s="415"/>
      <c r="D37" s="62" t="s">
        <v>47</v>
      </c>
      <c r="E37" s="74">
        <v>1</v>
      </c>
      <c r="F37" s="63">
        <f t="shared" si="1"/>
        <v>1.1235955056179776</v>
      </c>
      <c r="G37" s="64">
        <f t="shared" si="5"/>
        <v>19</v>
      </c>
      <c r="H37" s="63">
        <f t="shared" si="2"/>
        <v>9.6446700507614214</v>
      </c>
      <c r="I37" s="74">
        <v>17</v>
      </c>
      <c r="J37" s="63">
        <f t="shared" si="3"/>
        <v>8.6294416243654819</v>
      </c>
      <c r="K37" s="74">
        <v>2</v>
      </c>
      <c r="L37" s="63">
        <f t="shared" si="4"/>
        <v>1.015228426395939</v>
      </c>
    </row>
    <row r="38" spans="3:12" ht="21" customHeight="1" thickBot="1" x14ac:dyDescent="0.3">
      <c r="C38" s="416"/>
      <c r="D38" s="66" t="s">
        <v>48</v>
      </c>
      <c r="E38" s="75">
        <v>0</v>
      </c>
      <c r="F38" s="67">
        <f t="shared" si="1"/>
        <v>0</v>
      </c>
      <c r="G38" s="68">
        <f t="shared" si="5"/>
        <v>0</v>
      </c>
      <c r="H38" s="67">
        <f t="shared" si="2"/>
        <v>0</v>
      </c>
      <c r="I38" s="75">
        <v>0</v>
      </c>
      <c r="J38" s="67">
        <f t="shared" si="3"/>
        <v>0</v>
      </c>
      <c r="K38" s="75">
        <v>0</v>
      </c>
      <c r="L38" s="67">
        <f t="shared" si="4"/>
        <v>0</v>
      </c>
    </row>
    <row r="39" spans="3:12" ht="21.75" customHeight="1" x14ac:dyDescent="0.25">
      <c r="C39" s="417" t="s">
        <v>49</v>
      </c>
      <c r="D39" s="70" t="s">
        <v>50</v>
      </c>
      <c r="E39" s="71">
        <v>0</v>
      </c>
      <c r="F39" s="72">
        <f t="shared" si="1"/>
        <v>0</v>
      </c>
      <c r="G39" s="73">
        <f t="shared" si="5"/>
        <v>0</v>
      </c>
      <c r="H39" s="72">
        <f t="shared" si="2"/>
        <v>0</v>
      </c>
      <c r="I39" s="71">
        <v>0</v>
      </c>
      <c r="J39" s="72">
        <f t="shared" si="3"/>
        <v>0</v>
      </c>
      <c r="K39" s="71">
        <v>0</v>
      </c>
      <c r="L39" s="72">
        <f t="shared" si="4"/>
        <v>0</v>
      </c>
    </row>
    <row r="40" spans="3:12" ht="19.5" customHeight="1" x14ac:dyDescent="0.25">
      <c r="C40" s="415"/>
      <c r="D40" s="62" t="s">
        <v>51</v>
      </c>
      <c r="E40" s="74">
        <v>0</v>
      </c>
      <c r="F40" s="63">
        <f t="shared" si="1"/>
        <v>0</v>
      </c>
      <c r="G40" s="64">
        <f t="shared" si="5"/>
        <v>0</v>
      </c>
      <c r="H40" s="63">
        <f t="shared" si="2"/>
        <v>0</v>
      </c>
      <c r="I40" s="74">
        <v>0</v>
      </c>
      <c r="J40" s="63">
        <f t="shared" si="3"/>
        <v>0</v>
      </c>
      <c r="K40" s="74">
        <v>0</v>
      </c>
      <c r="L40" s="63">
        <f t="shared" si="4"/>
        <v>0</v>
      </c>
    </row>
    <row r="41" spans="3:12" ht="27" customHeight="1" thickBot="1" x14ac:dyDescent="0.3">
      <c r="C41" s="416"/>
      <c r="D41" s="66" t="s">
        <v>52</v>
      </c>
      <c r="E41" s="75">
        <v>0</v>
      </c>
      <c r="F41" s="67">
        <f t="shared" si="1"/>
        <v>0</v>
      </c>
      <c r="G41" s="68">
        <f t="shared" si="5"/>
        <v>0</v>
      </c>
      <c r="H41" s="67">
        <f t="shared" si="2"/>
        <v>0</v>
      </c>
      <c r="I41" s="75">
        <v>0</v>
      </c>
      <c r="J41" s="67">
        <f t="shared" si="3"/>
        <v>0</v>
      </c>
      <c r="K41" s="75">
        <v>0</v>
      </c>
      <c r="L41" s="67">
        <f t="shared" si="4"/>
        <v>0</v>
      </c>
    </row>
    <row r="42" spans="3:12" ht="20.25" customHeight="1" x14ac:dyDescent="0.25">
      <c r="C42" s="415" t="s">
        <v>53</v>
      </c>
      <c r="D42" s="62" t="s">
        <v>54</v>
      </c>
      <c r="E42" s="74">
        <v>0</v>
      </c>
      <c r="F42" s="63">
        <f t="shared" si="1"/>
        <v>0</v>
      </c>
      <c r="G42" s="64">
        <f t="shared" si="5"/>
        <v>0</v>
      </c>
      <c r="H42" s="63">
        <f t="shared" si="2"/>
        <v>0</v>
      </c>
      <c r="I42" s="74">
        <v>0</v>
      </c>
      <c r="J42" s="63">
        <f t="shared" si="3"/>
        <v>0</v>
      </c>
      <c r="K42" s="74">
        <v>0</v>
      </c>
      <c r="L42" s="63">
        <f t="shared" si="4"/>
        <v>0</v>
      </c>
    </row>
    <row r="43" spans="3:12" ht="21" customHeight="1" x14ac:dyDescent="0.25">
      <c r="C43" s="415"/>
      <c r="D43" s="62" t="s">
        <v>55</v>
      </c>
      <c r="E43" s="74">
        <v>0</v>
      </c>
      <c r="F43" s="63">
        <f t="shared" si="1"/>
        <v>0</v>
      </c>
      <c r="G43" s="64">
        <f t="shared" si="5"/>
        <v>0</v>
      </c>
      <c r="H43" s="63">
        <f t="shared" si="2"/>
        <v>0</v>
      </c>
      <c r="I43" s="74">
        <v>0</v>
      </c>
      <c r="J43" s="63">
        <f t="shared" si="3"/>
        <v>0</v>
      </c>
      <c r="K43" s="74">
        <v>0</v>
      </c>
      <c r="L43" s="63">
        <f t="shared" si="4"/>
        <v>0</v>
      </c>
    </row>
    <row r="44" spans="3:12" ht="23.25" customHeight="1" x14ac:dyDescent="0.25">
      <c r="C44" s="415"/>
      <c r="D44" s="62" t="s">
        <v>56</v>
      </c>
      <c r="E44" s="74">
        <v>0</v>
      </c>
      <c r="F44" s="63">
        <f t="shared" si="1"/>
        <v>0</v>
      </c>
      <c r="G44" s="64">
        <f t="shared" si="5"/>
        <v>0</v>
      </c>
      <c r="H44" s="63">
        <f t="shared" si="2"/>
        <v>0</v>
      </c>
      <c r="I44" s="74">
        <v>0</v>
      </c>
      <c r="J44" s="63">
        <f t="shared" si="3"/>
        <v>0</v>
      </c>
      <c r="K44" s="74">
        <v>0</v>
      </c>
      <c r="L44" s="63">
        <f t="shared" si="4"/>
        <v>0</v>
      </c>
    </row>
    <row r="45" spans="3:12" ht="15.75" thickBot="1" x14ac:dyDescent="0.3">
      <c r="C45" s="416"/>
      <c r="D45" s="66" t="s">
        <v>57</v>
      </c>
      <c r="E45" s="75">
        <v>0</v>
      </c>
      <c r="F45" s="67">
        <f t="shared" si="1"/>
        <v>0</v>
      </c>
      <c r="G45" s="68">
        <f t="shared" si="5"/>
        <v>0</v>
      </c>
      <c r="H45" s="67">
        <f t="shared" si="2"/>
        <v>0</v>
      </c>
      <c r="I45" s="75">
        <v>0</v>
      </c>
      <c r="J45" s="67">
        <f t="shared" si="3"/>
        <v>0</v>
      </c>
      <c r="K45" s="75">
        <v>0</v>
      </c>
      <c r="L45" s="67">
        <f t="shared" si="4"/>
        <v>0</v>
      </c>
    </row>
    <row r="46" spans="3:12" ht="16.5" customHeight="1" x14ac:dyDescent="0.25">
      <c r="C46" s="421" t="s">
        <v>158</v>
      </c>
      <c r="D46" s="421"/>
      <c r="E46" s="421"/>
      <c r="F46" s="421"/>
      <c r="G46" s="421"/>
      <c r="H46" s="421"/>
      <c r="I46" s="421"/>
      <c r="J46" s="421"/>
      <c r="K46" s="421"/>
      <c r="L46" s="421"/>
    </row>
    <row r="48" spans="3:12" x14ac:dyDescent="0.25">
      <c r="E48" s="34"/>
      <c r="F48" s="76"/>
    </row>
    <row r="49" spans="4:6" x14ac:dyDescent="0.25">
      <c r="D49" s="77"/>
      <c r="E49" s="24"/>
      <c r="F49" s="24"/>
    </row>
    <row r="50" spans="4:6" x14ac:dyDescent="0.25">
      <c r="D50" s="77"/>
      <c r="E50" s="24"/>
      <c r="F50" s="24"/>
    </row>
    <row r="51" spans="4:6" x14ac:dyDescent="0.25">
      <c r="D51" s="77"/>
      <c r="E51" s="24"/>
      <c r="F51" s="24"/>
    </row>
    <row r="52" spans="4:6" x14ac:dyDescent="0.25">
      <c r="D52" s="77"/>
      <c r="E52" s="24"/>
      <c r="F52" s="24"/>
    </row>
    <row r="53" spans="4:6" x14ac:dyDescent="0.25">
      <c r="D53" s="77"/>
      <c r="E53" s="24"/>
      <c r="F53" s="24"/>
    </row>
    <row r="54" spans="4:6" x14ac:dyDescent="0.25">
      <c r="D54" s="77"/>
      <c r="E54" s="24"/>
      <c r="F54" s="24"/>
    </row>
    <row r="55" spans="4:6" x14ac:dyDescent="0.25">
      <c r="D55" s="77"/>
      <c r="E55" s="24"/>
      <c r="F55" s="24"/>
    </row>
    <row r="56" spans="4:6" x14ac:dyDescent="0.25">
      <c r="D56" s="77"/>
      <c r="E56" s="24"/>
      <c r="F56" s="24"/>
    </row>
    <row r="57" spans="4:6" x14ac:dyDescent="0.25">
      <c r="D57" s="77"/>
      <c r="E57" s="24"/>
      <c r="F57" s="24"/>
    </row>
    <row r="58" spans="4:6" x14ac:dyDescent="0.25">
      <c r="D58" s="77"/>
      <c r="E58" s="24"/>
      <c r="F58" s="24"/>
    </row>
  </sheetData>
  <mergeCells count="19">
    <mergeCell ref="C46:L46"/>
    <mergeCell ref="C5:D5"/>
    <mergeCell ref="C6:C8"/>
    <mergeCell ref="C9:C14"/>
    <mergeCell ref="C15:C17"/>
    <mergeCell ref="C18:C21"/>
    <mergeCell ref="C22:C26"/>
    <mergeCell ref="C27:C31"/>
    <mergeCell ref="C32:C34"/>
    <mergeCell ref="C35:C38"/>
    <mergeCell ref="C39:C41"/>
    <mergeCell ref="C42:C45"/>
    <mergeCell ref="C1:L2"/>
    <mergeCell ref="C3:C4"/>
    <mergeCell ref="D3:D4"/>
    <mergeCell ref="E3:F3"/>
    <mergeCell ref="G3:H3"/>
    <mergeCell ref="I3:J3"/>
    <mergeCell ref="K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L24"/>
  <sheetViews>
    <sheetView topLeftCell="A13" workbookViewId="0">
      <selection activeCell="L36" sqref="L36"/>
    </sheetView>
  </sheetViews>
  <sheetFormatPr baseColWidth="10" defaultRowHeight="15" x14ac:dyDescent="0.25"/>
  <cols>
    <col min="4" max="4" width="50" customWidth="1"/>
    <col min="5" max="6" width="13" customWidth="1"/>
    <col min="7" max="7" width="12.5703125" customWidth="1"/>
    <col min="8" max="10" width="11.140625" customWidth="1"/>
    <col min="11" max="11" width="10.42578125" customWidth="1"/>
    <col min="12" max="12" width="7.140625" customWidth="1"/>
  </cols>
  <sheetData>
    <row r="4" spans="4:12" ht="32.25" customHeight="1" thickBot="1" x14ac:dyDescent="0.3">
      <c r="D4" s="424" t="s">
        <v>159</v>
      </c>
      <c r="E4" s="424"/>
      <c r="F4" s="424"/>
      <c r="G4" s="424"/>
      <c r="H4" s="424"/>
      <c r="I4" s="424"/>
      <c r="J4" s="424"/>
      <c r="K4" s="424"/>
      <c r="L4" s="424"/>
    </row>
    <row r="5" spans="4:12" ht="24.75" customHeight="1" x14ac:dyDescent="0.25">
      <c r="D5" s="425" t="s">
        <v>160</v>
      </c>
      <c r="E5" s="401" t="s">
        <v>3</v>
      </c>
      <c r="F5" s="401"/>
      <c r="G5" s="401" t="s">
        <v>161</v>
      </c>
      <c r="H5" s="401"/>
      <c r="I5" s="401" t="s">
        <v>154</v>
      </c>
      <c r="J5" s="401"/>
      <c r="K5" s="401" t="s">
        <v>64</v>
      </c>
      <c r="L5" s="401"/>
    </row>
    <row r="6" spans="4:12" ht="15.75" thickBot="1" x14ac:dyDescent="0.3">
      <c r="D6" s="420"/>
      <c r="E6" s="78" t="s">
        <v>6</v>
      </c>
      <c r="F6" s="78" t="s">
        <v>7</v>
      </c>
      <c r="G6" s="78" t="s">
        <v>6</v>
      </c>
      <c r="H6" s="78" t="s">
        <v>7</v>
      </c>
      <c r="I6" s="78" t="s">
        <v>6</v>
      </c>
      <c r="J6" s="78" t="s">
        <v>7</v>
      </c>
      <c r="K6" s="78" t="s">
        <v>6</v>
      </c>
      <c r="L6" s="78" t="s">
        <v>7</v>
      </c>
    </row>
    <row r="7" spans="4:12" ht="19.5" customHeight="1" x14ac:dyDescent="0.25">
      <c r="D7" s="79" t="s">
        <v>65</v>
      </c>
      <c r="E7" s="80">
        <f t="shared" ref="E7:L7" si="0">SUM(E8:E23)</f>
        <v>89</v>
      </c>
      <c r="F7" s="81">
        <f t="shared" si="0"/>
        <v>100</v>
      </c>
      <c r="G7" s="80">
        <f t="shared" si="0"/>
        <v>197</v>
      </c>
      <c r="H7" s="81">
        <f t="shared" si="0"/>
        <v>98.984771573604036</v>
      </c>
      <c r="I7" s="80">
        <f t="shared" si="0"/>
        <v>155</v>
      </c>
      <c r="J7" s="82">
        <f t="shared" si="0"/>
        <v>83.649746192893417</v>
      </c>
      <c r="K7" s="80">
        <f t="shared" si="0"/>
        <v>42</v>
      </c>
      <c r="L7" s="82">
        <f t="shared" si="0"/>
        <v>21.319796954314718</v>
      </c>
    </row>
    <row r="8" spans="4:12" ht="33" customHeight="1" x14ac:dyDescent="0.25">
      <c r="D8" s="83" t="s">
        <v>162</v>
      </c>
      <c r="E8" s="84">
        <v>0</v>
      </c>
      <c r="F8" s="85">
        <f>(E8/$E$7)*100</f>
        <v>0</v>
      </c>
      <c r="G8" s="84">
        <f>SUM(K8+I8)</f>
        <v>0</v>
      </c>
      <c r="H8" s="86">
        <f>(G8/$G$7)*100</f>
        <v>0</v>
      </c>
      <c r="I8" s="84">
        <v>0</v>
      </c>
      <c r="J8" s="85">
        <f>(I8/$G$7)*100</f>
        <v>0</v>
      </c>
      <c r="K8" s="84">
        <v>0</v>
      </c>
      <c r="L8" s="85">
        <f>(K8/$G$7)*100</f>
        <v>0</v>
      </c>
    </row>
    <row r="9" spans="4:12" ht="25.5" customHeight="1" x14ac:dyDescent="0.25">
      <c r="D9" s="83" t="s">
        <v>163</v>
      </c>
      <c r="E9" s="87">
        <v>1</v>
      </c>
      <c r="F9" s="88">
        <f t="shared" ref="F9:F23" si="1">(E9/$E$7)*100</f>
        <v>1.1235955056179776</v>
      </c>
      <c r="G9" s="89">
        <f t="shared" ref="G9:G23" si="2">SUM(K9+I9)</f>
        <v>1</v>
      </c>
      <c r="H9" s="90">
        <f t="shared" ref="H9:H23" si="3">(G9/$G$7)*100</f>
        <v>0.50761421319796951</v>
      </c>
      <c r="I9" s="91">
        <v>0</v>
      </c>
      <c r="J9" s="88">
        <f t="shared" ref="J9:J23" si="4">(I9/$G$7)*100</f>
        <v>0</v>
      </c>
      <c r="K9" s="89">
        <v>1</v>
      </c>
      <c r="L9" s="88">
        <f t="shared" ref="L9:L23" si="5">(K9/$G$7)*100</f>
        <v>0.50761421319796951</v>
      </c>
    </row>
    <row r="10" spans="4:12" ht="27.75" customHeight="1" x14ac:dyDescent="0.25">
      <c r="D10" s="83" t="s">
        <v>164</v>
      </c>
      <c r="E10" s="87">
        <v>22</v>
      </c>
      <c r="F10" s="88">
        <f t="shared" si="1"/>
        <v>24.719101123595504</v>
      </c>
      <c r="G10" s="89">
        <f t="shared" si="2"/>
        <v>83</v>
      </c>
      <c r="H10" s="90">
        <f t="shared" si="3"/>
        <v>42.131979695431468</v>
      </c>
      <c r="I10" s="91">
        <v>61</v>
      </c>
      <c r="J10" s="88">
        <f t="shared" si="4"/>
        <v>30.964467005076141</v>
      </c>
      <c r="K10" s="20">
        <v>22</v>
      </c>
      <c r="L10" s="88">
        <f t="shared" si="5"/>
        <v>11.167512690355331</v>
      </c>
    </row>
    <row r="11" spans="4:12" ht="30" customHeight="1" x14ac:dyDescent="0.25">
      <c r="D11" s="83" t="s">
        <v>165</v>
      </c>
      <c r="E11" s="87">
        <v>0</v>
      </c>
      <c r="F11" s="88">
        <f t="shared" si="1"/>
        <v>0</v>
      </c>
      <c r="G11" s="89">
        <f t="shared" si="2"/>
        <v>0</v>
      </c>
      <c r="H11" s="90">
        <f t="shared" si="3"/>
        <v>0</v>
      </c>
      <c r="I11" s="91">
        <v>0</v>
      </c>
      <c r="J11" s="88">
        <f t="shared" si="4"/>
        <v>0</v>
      </c>
      <c r="K11" s="20">
        <v>0</v>
      </c>
      <c r="L11" s="88">
        <f t="shared" si="5"/>
        <v>0</v>
      </c>
    </row>
    <row r="12" spans="4:12" ht="43.5" customHeight="1" x14ac:dyDescent="0.25">
      <c r="D12" s="83" t="s">
        <v>166</v>
      </c>
      <c r="E12" s="87">
        <v>3</v>
      </c>
      <c r="F12" s="88">
        <f t="shared" si="1"/>
        <v>3.3707865168539324</v>
      </c>
      <c r="G12" s="89">
        <f t="shared" si="2"/>
        <v>12</v>
      </c>
      <c r="H12" s="90">
        <f t="shared" si="3"/>
        <v>6.091370558375635</v>
      </c>
      <c r="I12" s="87">
        <v>11</v>
      </c>
      <c r="J12" s="88">
        <f t="shared" si="4"/>
        <v>5.5837563451776653</v>
      </c>
      <c r="K12" s="89">
        <v>1</v>
      </c>
      <c r="L12" s="88">
        <f t="shared" si="5"/>
        <v>0.50761421319796951</v>
      </c>
    </row>
    <row r="13" spans="4:12" ht="28.5" customHeight="1" x14ac:dyDescent="0.25">
      <c r="D13" s="83" t="s">
        <v>167</v>
      </c>
      <c r="E13" s="87">
        <v>0</v>
      </c>
      <c r="F13" s="88">
        <f t="shared" si="1"/>
        <v>0</v>
      </c>
      <c r="G13" s="89">
        <f t="shared" si="2"/>
        <v>0</v>
      </c>
      <c r="H13" s="90">
        <f t="shared" si="3"/>
        <v>0</v>
      </c>
      <c r="I13" s="9">
        <v>0</v>
      </c>
      <c r="J13" s="88">
        <f t="shared" si="4"/>
        <v>0</v>
      </c>
      <c r="K13" s="20">
        <v>0</v>
      </c>
      <c r="L13" s="88">
        <f t="shared" si="5"/>
        <v>0</v>
      </c>
    </row>
    <row r="14" spans="4:12" ht="37.5" customHeight="1" x14ac:dyDescent="0.25">
      <c r="D14" s="83" t="s">
        <v>168</v>
      </c>
      <c r="E14" s="87">
        <v>47</v>
      </c>
      <c r="F14" s="88">
        <f t="shared" si="1"/>
        <v>52.80898876404494</v>
      </c>
      <c r="G14" s="89">
        <f t="shared" si="2"/>
        <v>71</v>
      </c>
      <c r="H14" s="90">
        <f t="shared" si="3"/>
        <v>36.040609137055839</v>
      </c>
      <c r="I14" s="9">
        <v>66</v>
      </c>
      <c r="J14" s="88">
        <f t="shared" si="4"/>
        <v>33.502538071065992</v>
      </c>
      <c r="K14" s="20">
        <v>5</v>
      </c>
      <c r="L14" s="88">
        <f t="shared" si="5"/>
        <v>2.5380710659898478</v>
      </c>
    </row>
    <row r="15" spans="4:12" ht="27.75" customHeight="1" x14ac:dyDescent="0.25">
      <c r="D15" s="83" t="s">
        <v>169</v>
      </c>
      <c r="E15" s="87">
        <v>2</v>
      </c>
      <c r="F15" s="88">
        <f t="shared" si="1"/>
        <v>2.2471910112359552</v>
      </c>
      <c r="G15" s="89">
        <f t="shared" si="2"/>
        <v>2</v>
      </c>
      <c r="H15" s="90">
        <f t="shared" si="3"/>
        <v>1.015228426395939</v>
      </c>
      <c r="I15" s="92">
        <v>2</v>
      </c>
      <c r="J15" s="88">
        <v>7</v>
      </c>
      <c r="K15" s="20">
        <v>0</v>
      </c>
      <c r="L15" s="88">
        <f t="shared" si="5"/>
        <v>0</v>
      </c>
    </row>
    <row r="16" spans="4:12" ht="30.75" customHeight="1" x14ac:dyDescent="0.25">
      <c r="D16" s="83" t="s">
        <v>170</v>
      </c>
      <c r="E16" s="92">
        <v>3</v>
      </c>
      <c r="F16" s="88">
        <f t="shared" si="1"/>
        <v>3.3707865168539324</v>
      </c>
      <c r="G16" s="89">
        <f t="shared" si="2"/>
        <v>12</v>
      </c>
      <c r="H16" s="90">
        <f t="shared" si="3"/>
        <v>6.091370558375635</v>
      </c>
      <c r="I16" s="92">
        <v>5</v>
      </c>
      <c r="J16" s="88">
        <f t="shared" si="4"/>
        <v>2.5380710659898478</v>
      </c>
      <c r="K16" s="20">
        <v>7</v>
      </c>
      <c r="L16" s="88">
        <f t="shared" si="5"/>
        <v>3.5532994923857872</v>
      </c>
    </row>
    <row r="17" spans="4:12" ht="29.25" customHeight="1" x14ac:dyDescent="0.25">
      <c r="D17" s="83" t="s">
        <v>171</v>
      </c>
      <c r="E17" s="93">
        <v>0</v>
      </c>
      <c r="F17" s="88">
        <f t="shared" si="1"/>
        <v>0</v>
      </c>
      <c r="G17" s="89">
        <f t="shared" si="2"/>
        <v>0</v>
      </c>
      <c r="H17" s="90">
        <f t="shared" si="3"/>
        <v>0</v>
      </c>
      <c r="I17" s="93">
        <v>0</v>
      </c>
      <c r="J17" s="88">
        <f t="shared" si="4"/>
        <v>0</v>
      </c>
      <c r="K17" s="20">
        <v>0</v>
      </c>
      <c r="L17" s="88">
        <f t="shared" si="5"/>
        <v>0</v>
      </c>
    </row>
    <row r="18" spans="4:12" ht="21.75" customHeight="1" x14ac:dyDescent="0.25">
      <c r="D18" s="83" t="s">
        <v>172</v>
      </c>
      <c r="E18" s="93">
        <v>2</v>
      </c>
      <c r="F18" s="88">
        <f t="shared" si="1"/>
        <v>2.2471910112359552</v>
      </c>
      <c r="G18" s="89">
        <f t="shared" si="2"/>
        <v>2</v>
      </c>
      <c r="H18" s="90"/>
      <c r="I18" s="93">
        <v>2</v>
      </c>
      <c r="J18" s="88"/>
      <c r="K18" s="20">
        <v>0</v>
      </c>
      <c r="L18" s="88">
        <f t="shared" si="5"/>
        <v>0</v>
      </c>
    </row>
    <row r="19" spans="4:12" ht="27.75" customHeight="1" x14ac:dyDescent="0.25">
      <c r="D19" s="83" t="s">
        <v>173</v>
      </c>
      <c r="E19" s="89">
        <v>0</v>
      </c>
      <c r="F19" s="88">
        <f t="shared" si="1"/>
        <v>0</v>
      </c>
      <c r="G19" s="89">
        <f t="shared" si="2"/>
        <v>0</v>
      </c>
      <c r="H19" s="90">
        <f t="shared" si="3"/>
        <v>0</v>
      </c>
      <c r="I19" s="93">
        <v>0</v>
      </c>
      <c r="J19" s="88">
        <f t="shared" si="4"/>
        <v>0</v>
      </c>
      <c r="K19" s="20">
        <v>0</v>
      </c>
      <c r="L19" s="88">
        <f t="shared" si="5"/>
        <v>0</v>
      </c>
    </row>
    <row r="20" spans="4:12" ht="29.25" customHeight="1" x14ac:dyDescent="0.25">
      <c r="D20" s="83" t="s">
        <v>174</v>
      </c>
      <c r="E20" s="93">
        <v>1</v>
      </c>
      <c r="F20" s="88">
        <f t="shared" si="1"/>
        <v>1.1235955056179776</v>
      </c>
      <c r="G20" s="89">
        <f t="shared" si="2"/>
        <v>2</v>
      </c>
      <c r="H20" s="90">
        <f t="shared" si="3"/>
        <v>1.015228426395939</v>
      </c>
      <c r="I20" s="93">
        <v>1</v>
      </c>
      <c r="J20" s="88">
        <f t="shared" si="4"/>
        <v>0.50761421319796951</v>
      </c>
      <c r="K20" s="20">
        <v>1</v>
      </c>
      <c r="L20" s="88">
        <f t="shared" si="5"/>
        <v>0.50761421319796951</v>
      </c>
    </row>
    <row r="21" spans="4:12" ht="36.75" customHeight="1" x14ac:dyDescent="0.25">
      <c r="D21" s="83" t="s">
        <v>175</v>
      </c>
      <c r="E21" s="93">
        <v>8</v>
      </c>
      <c r="F21" s="88">
        <f t="shared" si="1"/>
        <v>8.9887640449438209</v>
      </c>
      <c r="G21" s="89">
        <f t="shared" si="2"/>
        <v>12</v>
      </c>
      <c r="H21" s="90">
        <f t="shared" si="3"/>
        <v>6.091370558375635</v>
      </c>
      <c r="I21" s="93">
        <v>7</v>
      </c>
      <c r="J21" s="88">
        <f t="shared" si="4"/>
        <v>3.5532994923857872</v>
      </c>
      <c r="K21" s="93">
        <v>5</v>
      </c>
      <c r="L21" s="88">
        <f t="shared" si="5"/>
        <v>2.5380710659898478</v>
      </c>
    </row>
    <row r="22" spans="4:12" ht="29.25" customHeight="1" x14ac:dyDescent="0.25">
      <c r="D22" s="83" t="s">
        <v>176</v>
      </c>
      <c r="E22" s="94">
        <v>0</v>
      </c>
      <c r="F22" s="88">
        <f t="shared" si="1"/>
        <v>0</v>
      </c>
      <c r="G22" s="89">
        <f t="shared" si="2"/>
        <v>0</v>
      </c>
      <c r="H22" s="90">
        <f t="shared" si="3"/>
        <v>0</v>
      </c>
      <c r="I22" s="94">
        <v>0</v>
      </c>
      <c r="J22" s="88">
        <f t="shared" si="4"/>
        <v>0</v>
      </c>
      <c r="K22" s="20">
        <v>0</v>
      </c>
      <c r="L22" s="88">
        <f t="shared" si="5"/>
        <v>0</v>
      </c>
    </row>
    <row r="23" spans="4:12" ht="33" customHeight="1" thickBot="1" x14ac:dyDescent="0.3">
      <c r="D23" s="95" t="s">
        <v>177</v>
      </c>
      <c r="E23" s="96">
        <v>0</v>
      </c>
      <c r="F23" s="97">
        <f t="shared" si="1"/>
        <v>0</v>
      </c>
      <c r="G23" s="89">
        <f t="shared" si="2"/>
        <v>0</v>
      </c>
      <c r="H23" s="98">
        <f t="shared" si="3"/>
        <v>0</v>
      </c>
      <c r="I23" s="96">
        <v>0</v>
      </c>
      <c r="J23" s="97">
        <f t="shared" si="4"/>
        <v>0</v>
      </c>
      <c r="K23" s="96">
        <v>0</v>
      </c>
      <c r="L23" s="97">
        <f t="shared" si="5"/>
        <v>0</v>
      </c>
    </row>
    <row r="24" spans="4:12" ht="18.75" customHeight="1" x14ac:dyDescent="0.25">
      <c r="D24" s="423" t="s">
        <v>158</v>
      </c>
      <c r="E24" s="423"/>
      <c r="F24" s="423"/>
      <c r="G24" s="423"/>
      <c r="H24" s="423"/>
      <c r="I24" s="423"/>
      <c r="J24" s="423"/>
      <c r="K24" s="423"/>
      <c r="L24" s="423"/>
    </row>
  </sheetData>
  <mergeCells count="7">
    <mergeCell ref="D24:L24"/>
    <mergeCell ref="D4:L4"/>
    <mergeCell ref="D5:D6"/>
    <mergeCell ref="E5:F5"/>
    <mergeCell ref="G5:H5"/>
    <mergeCell ref="I5:J5"/>
    <mergeCell ref="K5:L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"/>
  <sheetViews>
    <sheetView workbookViewId="0">
      <selection activeCell="M32" sqref="M32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J17"/>
  <sheetViews>
    <sheetView workbookViewId="0">
      <selection activeCell="L17" sqref="L17"/>
    </sheetView>
  </sheetViews>
  <sheetFormatPr baseColWidth="10" defaultRowHeight="15" x14ac:dyDescent="0.25"/>
  <cols>
    <col min="4" max="4" width="20.7109375" customWidth="1"/>
    <col min="5" max="5" width="15.5703125" customWidth="1"/>
    <col min="6" max="6" width="15.85546875" customWidth="1"/>
    <col min="7" max="7" width="16.140625" customWidth="1"/>
    <col min="8" max="8" width="15.85546875" customWidth="1"/>
    <col min="9" max="9" width="15.7109375" customWidth="1"/>
    <col min="10" max="10" width="15.42578125" customWidth="1"/>
  </cols>
  <sheetData>
    <row r="2" spans="4:10" ht="33.75" customHeight="1" thickBot="1" x14ac:dyDescent="0.3">
      <c r="D2" s="427" t="s">
        <v>178</v>
      </c>
      <c r="E2" s="427"/>
      <c r="F2" s="427"/>
      <c r="G2" s="427"/>
      <c r="H2" s="427"/>
      <c r="I2" s="427"/>
      <c r="J2" s="427"/>
    </row>
    <row r="3" spans="4:10" x14ac:dyDescent="0.25">
      <c r="D3" s="428" t="s">
        <v>179</v>
      </c>
      <c r="E3" s="430" t="s">
        <v>180</v>
      </c>
      <c r="F3" s="430"/>
      <c r="G3" s="430"/>
      <c r="H3" s="430"/>
      <c r="I3" s="430"/>
      <c r="J3" s="430"/>
    </row>
    <row r="4" spans="4:10" x14ac:dyDescent="0.25">
      <c r="D4" s="429"/>
      <c r="E4" s="431" t="s">
        <v>65</v>
      </c>
      <c r="F4" s="431"/>
      <c r="G4" s="432" t="s">
        <v>154</v>
      </c>
      <c r="H4" s="432"/>
      <c r="I4" s="432" t="s">
        <v>64</v>
      </c>
      <c r="J4" s="433"/>
    </row>
    <row r="5" spans="4:10" ht="15.75" thickBot="1" x14ac:dyDescent="0.3">
      <c r="D5" s="429"/>
      <c r="E5" s="99" t="s">
        <v>6</v>
      </c>
      <c r="F5" s="99" t="s">
        <v>7</v>
      </c>
      <c r="G5" s="99" t="s">
        <v>6</v>
      </c>
      <c r="H5" s="99" t="s">
        <v>7</v>
      </c>
      <c r="I5" s="99" t="s">
        <v>6</v>
      </c>
      <c r="J5" s="99" t="s">
        <v>7</v>
      </c>
    </row>
    <row r="6" spans="4:10" ht="29.25" customHeight="1" thickBot="1" x14ac:dyDescent="0.3">
      <c r="D6" s="429"/>
      <c r="E6" s="100">
        <f>SUM(E7:E16)</f>
        <v>72684</v>
      </c>
      <c r="F6" s="100">
        <v>99.999999999999986</v>
      </c>
      <c r="G6" s="100">
        <f>SUM(G7:G16)</f>
        <v>41882</v>
      </c>
      <c r="H6" s="101">
        <v>55.935488434604231</v>
      </c>
      <c r="I6" s="100">
        <f>SUM(I7:I16)</f>
        <v>30802</v>
      </c>
      <c r="J6" s="101">
        <v>44.064511565395776</v>
      </c>
    </row>
    <row r="7" spans="4:10" ht="35.25" customHeight="1" thickBot="1" x14ac:dyDescent="0.3">
      <c r="D7" s="102" t="s">
        <v>9</v>
      </c>
      <c r="E7" s="103">
        <f>SUM(I7+G7)</f>
        <v>28439</v>
      </c>
      <c r="F7" s="104">
        <v>40.551743651411194</v>
      </c>
      <c r="G7" s="105">
        <v>16410</v>
      </c>
      <c r="H7" s="104">
        <v>20.81346820400368</v>
      </c>
      <c r="I7" s="105">
        <v>12029</v>
      </c>
      <c r="J7" s="104">
        <v>19.738275447407513</v>
      </c>
    </row>
    <row r="8" spans="4:10" ht="42" customHeight="1" thickBot="1" x14ac:dyDescent="0.3">
      <c r="D8" s="102" t="s">
        <v>13</v>
      </c>
      <c r="E8" s="103">
        <f t="shared" ref="E8:E16" si="0">SUM(I8+G8)</f>
        <v>6656</v>
      </c>
      <c r="F8" s="104">
        <v>9.5564829879040811</v>
      </c>
      <c r="G8" s="105">
        <v>4151</v>
      </c>
      <c r="H8" s="104">
        <v>6.2191412605220338</v>
      </c>
      <c r="I8" s="105">
        <v>2505</v>
      </c>
      <c r="J8" s="104">
        <v>3.3373417273820469</v>
      </c>
    </row>
    <row r="9" spans="4:10" ht="41.25" customHeight="1" thickBot="1" x14ac:dyDescent="0.3">
      <c r="D9" s="102" t="s">
        <v>20</v>
      </c>
      <c r="E9" s="103">
        <f t="shared" si="0"/>
        <v>3197</v>
      </c>
      <c r="F9" s="104">
        <v>4.4309259390252524</v>
      </c>
      <c r="G9" s="105">
        <v>1917</v>
      </c>
      <c r="H9" s="104">
        <v>2.661102072575511</v>
      </c>
      <c r="I9" s="105">
        <v>1280</v>
      </c>
      <c r="J9" s="104">
        <v>1.7698238664497417</v>
      </c>
    </row>
    <row r="10" spans="4:10" ht="39" customHeight="1" thickBot="1" x14ac:dyDescent="0.3">
      <c r="D10" s="102" t="s">
        <v>24</v>
      </c>
      <c r="E10" s="103">
        <f t="shared" si="0"/>
        <v>8064</v>
      </c>
      <c r="F10" s="104">
        <v>9.7658626299780718</v>
      </c>
      <c r="G10" s="105">
        <v>4752</v>
      </c>
      <c r="H10" s="104">
        <v>6.030982528117705</v>
      </c>
      <c r="I10" s="105">
        <v>3312</v>
      </c>
      <c r="J10" s="104">
        <v>3.7348801018603659</v>
      </c>
    </row>
    <row r="11" spans="4:10" ht="39" customHeight="1" thickBot="1" x14ac:dyDescent="0.3">
      <c r="D11" s="102" t="s">
        <v>157</v>
      </c>
      <c r="E11" s="103">
        <f t="shared" si="0"/>
        <v>3750</v>
      </c>
      <c r="F11" s="104">
        <v>5.7777463393930821</v>
      </c>
      <c r="G11" s="105">
        <v>2075</v>
      </c>
      <c r="H11" s="104">
        <v>3.28641154417486</v>
      </c>
      <c r="I11" s="105">
        <v>1675</v>
      </c>
      <c r="J11" s="104">
        <v>2.4913347952182217</v>
      </c>
    </row>
    <row r="12" spans="4:10" ht="35.25" customHeight="1" thickBot="1" x14ac:dyDescent="0.3">
      <c r="D12" s="102" t="s">
        <v>34</v>
      </c>
      <c r="E12" s="103">
        <f t="shared" si="0"/>
        <v>5787</v>
      </c>
      <c r="F12" s="104">
        <v>6.892551460705949</v>
      </c>
      <c r="G12" s="105">
        <v>3252</v>
      </c>
      <c r="H12" s="104">
        <v>4.1409068402065499</v>
      </c>
      <c r="I12" s="105">
        <v>2535</v>
      </c>
      <c r="J12" s="104">
        <v>2.7516446204993987</v>
      </c>
    </row>
    <row r="13" spans="4:10" ht="30.75" customHeight="1" thickBot="1" x14ac:dyDescent="0.3">
      <c r="D13" s="102" t="s">
        <v>40</v>
      </c>
      <c r="E13" s="103">
        <f t="shared" si="0"/>
        <v>7784</v>
      </c>
      <c r="F13" s="104">
        <v>11.353186673268729</v>
      </c>
      <c r="G13" s="106">
        <v>4619</v>
      </c>
      <c r="H13" s="104">
        <v>6.9590436443375534</v>
      </c>
      <c r="I13" s="105">
        <v>3165</v>
      </c>
      <c r="J13" s="104">
        <v>4.3941430289311736</v>
      </c>
    </row>
    <row r="14" spans="4:10" ht="35.25" customHeight="1" thickBot="1" x14ac:dyDescent="0.3">
      <c r="D14" s="102" t="s">
        <v>44</v>
      </c>
      <c r="E14" s="103">
        <f t="shared" si="0"/>
        <v>2990</v>
      </c>
      <c r="F14" s="104">
        <v>3.6047251892197778</v>
      </c>
      <c r="G14" s="105">
        <v>1734</v>
      </c>
      <c r="H14" s="104">
        <v>1.9777887812124213</v>
      </c>
      <c r="I14" s="105">
        <v>1256</v>
      </c>
      <c r="J14" s="104">
        <v>1.6269364080073567</v>
      </c>
    </row>
    <row r="15" spans="4:10" ht="27" customHeight="1" thickBot="1" x14ac:dyDescent="0.3">
      <c r="D15" s="102" t="s">
        <v>49</v>
      </c>
      <c r="E15" s="103">
        <f t="shared" si="0"/>
        <v>3707</v>
      </c>
      <c r="F15" s="104">
        <v>5.5627077880738485</v>
      </c>
      <c r="G15" s="105">
        <v>1661</v>
      </c>
      <c r="H15" s="104">
        <v>2.5917804343212847</v>
      </c>
      <c r="I15" s="105">
        <v>2046</v>
      </c>
      <c r="J15" s="104">
        <v>2.9709273537525642</v>
      </c>
    </row>
    <row r="16" spans="4:10" ht="36.75" customHeight="1" thickBot="1" x14ac:dyDescent="0.3">
      <c r="D16" s="102" t="s">
        <v>53</v>
      </c>
      <c r="E16" s="103">
        <f t="shared" si="0"/>
        <v>2310</v>
      </c>
      <c r="F16" s="104">
        <v>2.504067341020018</v>
      </c>
      <c r="G16" s="105">
        <v>1311</v>
      </c>
      <c r="H16" s="104">
        <v>1.2548631251326305</v>
      </c>
      <c r="I16" s="105">
        <v>999</v>
      </c>
      <c r="J16" s="104">
        <v>1.2492042158873877</v>
      </c>
    </row>
    <row r="17" spans="4:10" ht="17.25" customHeight="1" x14ac:dyDescent="0.25">
      <c r="D17" s="426" t="s">
        <v>181</v>
      </c>
      <c r="E17" s="426"/>
      <c r="F17" s="426"/>
      <c r="G17" s="426"/>
      <c r="H17" s="426"/>
      <c r="I17" s="426"/>
      <c r="J17" s="426"/>
    </row>
  </sheetData>
  <mergeCells count="7">
    <mergeCell ref="D17:J17"/>
    <mergeCell ref="D2:J2"/>
    <mergeCell ref="D3:D6"/>
    <mergeCell ref="E3:J3"/>
    <mergeCell ref="E4:F4"/>
    <mergeCell ref="G4:H4"/>
    <mergeCell ref="I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8"/>
  <sheetViews>
    <sheetView topLeftCell="A13" workbookViewId="0">
      <selection activeCell="L44" sqref="L44"/>
    </sheetView>
  </sheetViews>
  <sheetFormatPr baseColWidth="10" defaultRowHeight="15" x14ac:dyDescent="0.25"/>
  <cols>
    <col min="3" max="3" width="13.7109375" customWidth="1"/>
    <col min="4" max="4" width="24" customWidth="1"/>
    <col min="5" max="5" width="13.28515625" customWidth="1"/>
    <col min="6" max="6" width="12" customWidth="1"/>
    <col min="7" max="7" width="11.42578125" customWidth="1"/>
    <col min="8" max="9" width="12.28515625" customWidth="1"/>
    <col min="10" max="10" width="13.140625" customWidth="1"/>
    <col min="11" max="11" width="11.5703125" customWidth="1"/>
  </cols>
  <sheetData>
    <row r="2" spans="3:11" ht="30.75" customHeight="1" thickBot="1" x14ac:dyDescent="0.3">
      <c r="C2" s="434" t="s">
        <v>182</v>
      </c>
      <c r="D2" s="434"/>
      <c r="E2" s="434"/>
      <c r="F2" s="434"/>
      <c r="G2" s="434"/>
      <c r="H2" s="434"/>
      <c r="I2" s="434"/>
      <c r="J2" s="434"/>
      <c r="K2" s="434"/>
    </row>
    <row r="3" spans="3:11" ht="15" customHeight="1" x14ac:dyDescent="0.25">
      <c r="C3" s="435" t="s">
        <v>1</v>
      </c>
      <c r="D3" s="438" t="s">
        <v>183</v>
      </c>
      <c r="E3" s="438" t="s">
        <v>184</v>
      </c>
      <c r="F3" s="438"/>
      <c r="G3" s="438"/>
      <c r="H3" s="438"/>
      <c r="I3" s="438"/>
      <c r="J3" s="438" t="s">
        <v>185</v>
      </c>
      <c r="K3" s="438" t="s">
        <v>186</v>
      </c>
    </row>
    <row r="4" spans="3:11" x14ac:dyDescent="0.25">
      <c r="C4" s="436"/>
      <c r="D4" s="439"/>
      <c r="E4" s="439" t="s">
        <v>65</v>
      </c>
      <c r="F4" s="439" t="s">
        <v>187</v>
      </c>
      <c r="G4" s="439"/>
      <c r="H4" s="439" t="s">
        <v>188</v>
      </c>
      <c r="I4" s="439"/>
      <c r="J4" s="439"/>
      <c r="K4" s="439"/>
    </row>
    <row r="5" spans="3:11" ht="15.75" thickBot="1" x14ac:dyDescent="0.3">
      <c r="C5" s="437"/>
      <c r="D5" s="440"/>
      <c r="E5" s="440"/>
      <c r="F5" s="107" t="s">
        <v>6</v>
      </c>
      <c r="G5" s="107" t="s">
        <v>7</v>
      </c>
      <c r="H5" s="107" t="s">
        <v>6</v>
      </c>
      <c r="I5" s="107" t="s">
        <v>7</v>
      </c>
      <c r="J5" s="440"/>
      <c r="K5" s="440"/>
    </row>
    <row r="6" spans="3:11" x14ac:dyDescent="0.25">
      <c r="C6" s="442" t="s">
        <v>189</v>
      </c>
      <c r="D6" s="442"/>
      <c r="E6" s="108">
        <f>SUM(E7:E46)</f>
        <v>12995</v>
      </c>
      <c r="F6" s="108">
        <f>SUM(F7:F46)</f>
        <v>11452</v>
      </c>
      <c r="G6" s="108">
        <v>88.028097322610193</v>
      </c>
      <c r="H6" s="108">
        <f>SUM(H7:H46)</f>
        <v>1543</v>
      </c>
      <c r="I6" s="108">
        <v>11.971902677389799</v>
      </c>
      <c r="J6" s="108">
        <f>SUM(J7:J46)</f>
        <v>10124</v>
      </c>
      <c r="K6" s="108">
        <f>SUM(K7:K46)</f>
        <v>1147</v>
      </c>
    </row>
    <row r="7" spans="3:11" x14ac:dyDescent="0.25">
      <c r="C7" s="443" t="s">
        <v>9</v>
      </c>
      <c r="D7" s="109" t="s">
        <v>10</v>
      </c>
      <c r="E7" s="110">
        <f>SUM(H7+F7)</f>
        <v>1083</v>
      </c>
      <c r="F7" s="111">
        <v>829</v>
      </c>
      <c r="G7" s="112">
        <v>4.0720757406087751</v>
      </c>
      <c r="H7" s="111">
        <v>254</v>
      </c>
      <c r="I7" s="112">
        <v>1.6186501068919883</v>
      </c>
      <c r="J7" s="113">
        <v>2</v>
      </c>
      <c r="K7" s="114">
        <v>17</v>
      </c>
    </row>
    <row r="8" spans="3:11" x14ac:dyDescent="0.25">
      <c r="C8" s="443"/>
      <c r="D8" s="109" t="s">
        <v>11</v>
      </c>
      <c r="E8" s="110">
        <f t="shared" ref="E8:E46" si="0">SUM(H8+F8)</f>
        <v>1444</v>
      </c>
      <c r="F8" s="111">
        <v>1151</v>
      </c>
      <c r="G8" s="115">
        <v>12.501272523668941</v>
      </c>
      <c r="H8" s="116">
        <v>293</v>
      </c>
      <c r="I8" s="115">
        <v>1.2928840476432861</v>
      </c>
      <c r="J8" s="113">
        <v>561</v>
      </c>
      <c r="K8" s="114">
        <v>77</v>
      </c>
    </row>
    <row r="9" spans="3:11" ht="15.75" thickBot="1" x14ac:dyDescent="0.3">
      <c r="C9" s="444"/>
      <c r="D9" s="117" t="s">
        <v>12</v>
      </c>
      <c r="E9" s="118">
        <f t="shared" si="0"/>
        <v>1086</v>
      </c>
      <c r="F9" s="119">
        <v>979</v>
      </c>
      <c r="G9" s="120">
        <v>5.7518069836098951</v>
      </c>
      <c r="H9" s="119">
        <v>107</v>
      </c>
      <c r="I9" s="120">
        <v>1.0078387458006719</v>
      </c>
      <c r="J9" s="121">
        <v>967</v>
      </c>
      <c r="K9" s="122">
        <v>14</v>
      </c>
    </row>
    <row r="10" spans="3:11" x14ac:dyDescent="0.25">
      <c r="C10" s="445" t="s">
        <v>13</v>
      </c>
      <c r="D10" s="109" t="s">
        <v>14</v>
      </c>
      <c r="E10" s="110">
        <f t="shared" si="0"/>
        <v>219</v>
      </c>
      <c r="F10" s="111">
        <v>211</v>
      </c>
      <c r="G10" s="112">
        <v>4.9984729715972716</v>
      </c>
      <c r="H10" s="123">
        <v>8</v>
      </c>
      <c r="I10" s="112">
        <v>1.0180189351521939E-2</v>
      </c>
      <c r="J10" s="114">
        <v>211</v>
      </c>
      <c r="K10" s="114">
        <v>4</v>
      </c>
    </row>
    <row r="11" spans="3:11" x14ac:dyDescent="0.25">
      <c r="C11" s="443"/>
      <c r="D11" s="109" t="s">
        <v>15</v>
      </c>
      <c r="E11" s="110">
        <f t="shared" si="0"/>
        <v>162</v>
      </c>
      <c r="F11" s="123">
        <v>152</v>
      </c>
      <c r="G11" s="112">
        <v>1.5372085920798129</v>
      </c>
      <c r="H11" s="114">
        <v>10</v>
      </c>
      <c r="I11" s="112">
        <v>0.13234246156978519</v>
      </c>
      <c r="J11" s="114">
        <v>128</v>
      </c>
      <c r="K11" s="114">
        <v>12</v>
      </c>
    </row>
    <row r="12" spans="3:11" x14ac:dyDescent="0.25">
      <c r="C12" s="443"/>
      <c r="D12" s="109" t="s">
        <v>16</v>
      </c>
      <c r="E12" s="110">
        <f t="shared" si="0"/>
        <v>428</v>
      </c>
      <c r="F12" s="111">
        <v>416</v>
      </c>
      <c r="G12" s="112">
        <v>1.4354066985645932</v>
      </c>
      <c r="H12" s="123">
        <v>12</v>
      </c>
      <c r="I12" s="112">
        <v>0.26468492313957037</v>
      </c>
      <c r="J12" s="113">
        <v>573</v>
      </c>
      <c r="K12" s="114">
        <v>3</v>
      </c>
    </row>
    <row r="13" spans="3:11" x14ac:dyDescent="0.25">
      <c r="C13" s="443"/>
      <c r="D13" s="124" t="s">
        <v>17</v>
      </c>
      <c r="E13" s="110">
        <f t="shared" si="0"/>
        <v>134</v>
      </c>
      <c r="F13" s="123">
        <v>124</v>
      </c>
      <c r="G13" s="112">
        <v>1.7815331365163394</v>
      </c>
      <c r="H13" s="123">
        <v>10</v>
      </c>
      <c r="I13" s="112">
        <v>0.10180189351521939</v>
      </c>
      <c r="J13" s="114">
        <v>205</v>
      </c>
      <c r="K13" s="114">
        <v>8</v>
      </c>
    </row>
    <row r="14" spans="3:11" x14ac:dyDescent="0.25">
      <c r="C14" s="443"/>
      <c r="D14" s="109" t="s">
        <v>18</v>
      </c>
      <c r="E14" s="110">
        <f t="shared" si="0"/>
        <v>401</v>
      </c>
      <c r="F14" s="116">
        <v>370</v>
      </c>
      <c r="G14" s="112">
        <v>2.7486511249109236</v>
      </c>
      <c r="H14" s="125">
        <v>31</v>
      </c>
      <c r="I14" s="112">
        <v>0.21378397638196067</v>
      </c>
      <c r="J14" s="126">
        <v>324</v>
      </c>
      <c r="K14" s="114">
        <v>0</v>
      </c>
    </row>
    <row r="15" spans="3:11" ht="15.75" thickBot="1" x14ac:dyDescent="0.3">
      <c r="C15" s="444"/>
      <c r="D15" s="117" t="s">
        <v>19</v>
      </c>
      <c r="E15" s="118">
        <f t="shared" si="0"/>
        <v>265</v>
      </c>
      <c r="F15" s="127">
        <v>249</v>
      </c>
      <c r="G15" s="120">
        <v>0.62099155044283827</v>
      </c>
      <c r="H15" s="127">
        <v>16</v>
      </c>
      <c r="I15" s="120">
        <v>4.0720757406087757E-2</v>
      </c>
      <c r="J15" s="122">
        <v>114</v>
      </c>
      <c r="K15" s="122">
        <v>42</v>
      </c>
    </row>
    <row r="16" spans="3:11" x14ac:dyDescent="0.25">
      <c r="C16" s="445" t="s">
        <v>20</v>
      </c>
      <c r="D16" s="109" t="s">
        <v>21</v>
      </c>
      <c r="E16" s="110">
        <f t="shared" si="0"/>
        <v>206</v>
      </c>
      <c r="F16" s="123">
        <v>203</v>
      </c>
      <c r="G16" s="112">
        <v>0.81441514812175508</v>
      </c>
      <c r="H16" s="123">
        <v>3</v>
      </c>
      <c r="I16" s="112">
        <v>5.0900946757609693E-2</v>
      </c>
      <c r="J16" s="114">
        <v>97</v>
      </c>
      <c r="K16" s="114">
        <v>0</v>
      </c>
    </row>
    <row r="17" spans="3:11" x14ac:dyDescent="0.25">
      <c r="C17" s="443"/>
      <c r="D17" s="109" t="s">
        <v>22</v>
      </c>
      <c r="E17" s="110">
        <f t="shared" si="0"/>
        <v>234</v>
      </c>
      <c r="F17" s="123">
        <v>225</v>
      </c>
      <c r="G17" s="115">
        <v>0.79405476941871111</v>
      </c>
      <c r="H17" s="125">
        <v>9</v>
      </c>
      <c r="I17" s="115">
        <v>9.1621704163697443E-2</v>
      </c>
      <c r="J17" s="114">
        <v>94</v>
      </c>
      <c r="K17" s="114">
        <v>0</v>
      </c>
    </row>
    <row r="18" spans="3:11" ht="15.75" thickBot="1" x14ac:dyDescent="0.3">
      <c r="C18" s="444"/>
      <c r="D18" s="117" t="s">
        <v>23</v>
      </c>
      <c r="E18" s="118">
        <f t="shared" si="0"/>
        <v>480</v>
      </c>
      <c r="F18" s="119">
        <v>353</v>
      </c>
      <c r="G18" s="120">
        <v>1.3437849944008957</v>
      </c>
      <c r="H18" s="127">
        <v>127</v>
      </c>
      <c r="I18" s="120">
        <v>1.0281991245037159</v>
      </c>
      <c r="J18" s="122">
        <v>195</v>
      </c>
      <c r="K18" s="122">
        <v>11</v>
      </c>
    </row>
    <row r="19" spans="3:11" x14ac:dyDescent="0.25">
      <c r="C19" s="445" t="s">
        <v>24</v>
      </c>
      <c r="D19" s="109" t="s">
        <v>25</v>
      </c>
      <c r="E19" s="110">
        <f t="shared" si="0"/>
        <v>187</v>
      </c>
      <c r="F19" s="111">
        <v>177</v>
      </c>
      <c r="G19" s="112">
        <v>1.8629746513285146</v>
      </c>
      <c r="H19" s="123">
        <v>10</v>
      </c>
      <c r="I19" s="112">
        <v>0.18324340832739489</v>
      </c>
      <c r="J19" s="114">
        <v>20</v>
      </c>
      <c r="K19" s="114">
        <v>45</v>
      </c>
    </row>
    <row r="20" spans="3:11" x14ac:dyDescent="0.25">
      <c r="C20" s="443"/>
      <c r="D20" s="109" t="s">
        <v>155</v>
      </c>
      <c r="E20" s="110">
        <f t="shared" si="0"/>
        <v>165</v>
      </c>
      <c r="F20" s="111">
        <v>160</v>
      </c>
      <c r="G20" s="112">
        <v>1.0180189351521938</v>
      </c>
      <c r="H20" s="123">
        <v>5</v>
      </c>
      <c r="I20" s="112">
        <v>9.1621704163697443E-2</v>
      </c>
      <c r="J20" s="114">
        <v>135</v>
      </c>
      <c r="K20" s="114">
        <v>20</v>
      </c>
    </row>
    <row r="21" spans="3:11" x14ac:dyDescent="0.25">
      <c r="C21" s="443"/>
      <c r="D21" s="109" t="s">
        <v>156</v>
      </c>
      <c r="E21" s="110">
        <f t="shared" si="0"/>
        <v>96</v>
      </c>
      <c r="F21" s="110">
        <v>28</v>
      </c>
      <c r="G21" s="115">
        <v>0.42756795276392134</v>
      </c>
      <c r="H21" s="116">
        <v>68</v>
      </c>
      <c r="I21" s="115">
        <v>0.57009060368522857</v>
      </c>
      <c r="J21" s="114">
        <v>9</v>
      </c>
      <c r="K21" s="114">
        <v>1</v>
      </c>
    </row>
    <row r="22" spans="3:11" ht="15.75" thickBot="1" x14ac:dyDescent="0.3">
      <c r="C22" s="444"/>
      <c r="D22" s="117" t="s">
        <v>27</v>
      </c>
      <c r="E22" s="118">
        <f t="shared" si="0"/>
        <v>79</v>
      </c>
      <c r="F22" s="119">
        <v>70</v>
      </c>
      <c r="G22" s="120">
        <v>0.69225287590349183</v>
      </c>
      <c r="H22" s="127">
        <v>9</v>
      </c>
      <c r="I22" s="120">
        <v>3.0540568054565814E-2</v>
      </c>
      <c r="J22" s="122">
        <v>59</v>
      </c>
      <c r="K22" s="122">
        <v>20</v>
      </c>
    </row>
    <row r="23" spans="3:11" x14ac:dyDescent="0.25">
      <c r="C23" s="445" t="s">
        <v>28</v>
      </c>
      <c r="D23" s="109" t="s">
        <v>29</v>
      </c>
      <c r="E23" s="110">
        <f t="shared" si="0"/>
        <v>1102</v>
      </c>
      <c r="F23" s="111">
        <v>1033</v>
      </c>
      <c r="G23" s="112">
        <v>8.1645118599205944</v>
      </c>
      <c r="H23" s="123">
        <v>69</v>
      </c>
      <c r="I23" s="112">
        <v>0.24432454443652651</v>
      </c>
      <c r="J23" s="113">
        <v>1662</v>
      </c>
      <c r="K23" s="114">
        <v>42</v>
      </c>
    </row>
    <row r="24" spans="3:11" x14ac:dyDescent="0.25">
      <c r="C24" s="443"/>
      <c r="D24" s="109" t="s">
        <v>30</v>
      </c>
      <c r="E24" s="110">
        <f t="shared" si="0"/>
        <v>0</v>
      </c>
      <c r="F24" s="111">
        <v>0</v>
      </c>
      <c r="G24" s="112">
        <v>0</v>
      </c>
      <c r="H24" s="123">
        <v>0</v>
      </c>
      <c r="I24" s="112">
        <v>0</v>
      </c>
      <c r="J24" s="114">
        <v>0</v>
      </c>
      <c r="K24" s="114">
        <v>0</v>
      </c>
    </row>
    <row r="25" spans="3:11" x14ac:dyDescent="0.25">
      <c r="C25" s="443"/>
      <c r="D25" s="109" t="s">
        <v>31</v>
      </c>
      <c r="E25" s="110">
        <f t="shared" si="0"/>
        <v>76</v>
      </c>
      <c r="F25" s="111">
        <v>74</v>
      </c>
      <c r="G25" s="112">
        <v>0.80423495877023321</v>
      </c>
      <c r="H25" s="123">
        <v>2</v>
      </c>
      <c r="I25" s="112">
        <v>2.0360378703043878E-2</v>
      </c>
      <c r="J25" s="114">
        <v>64</v>
      </c>
      <c r="K25" s="114">
        <v>0</v>
      </c>
    </row>
    <row r="26" spans="3:11" x14ac:dyDescent="0.25">
      <c r="C26" s="443"/>
      <c r="D26" s="109" t="s">
        <v>32</v>
      </c>
      <c r="E26" s="110">
        <f t="shared" si="0"/>
        <v>206</v>
      </c>
      <c r="F26" s="125">
        <v>191</v>
      </c>
      <c r="G26" s="115">
        <v>1.659370864298076</v>
      </c>
      <c r="H26" s="125">
        <v>15</v>
      </c>
      <c r="I26" s="115">
        <v>0.17306321897587296</v>
      </c>
      <c r="J26" s="113">
        <v>339</v>
      </c>
      <c r="K26" s="114">
        <v>80</v>
      </c>
    </row>
    <row r="27" spans="3:11" ht="15.75" thickBot="1" x14ac:dyDescent="0.3">
      <c r="C27" s="444"/>
      <c r="D27" s="117" t="s">
        <v>190</v>
      </c>
      <c r="E27" s="118">
        <f t="shared" si="0"/>
        <v>80</v>
      </c>
      <c r="F27" s="127">
        <v>80</v>
      </c>
      <c r="G27" s="120">
        <v>0.80423495877023321</v>
      </c>
      <c r="H27" s="127">
        <v>0</v>
      </c>
      <c r="I27" s="120">
        <v>3.0540568054565814E-2</v>
      </c>
      <c r="J27" s="122">
        <v>193</v>
      </c>
      <c r="K27" s="122">
        <v>174</v>
      </c>
    </row>
    <row r="28" spans="3:11" x14ac:dyDescent="0.25">
      <c r="C28" s="445" t="s">
        <v>34</v>
      </c>
      <c r="D28" s="109" t="s">
        <v>35</v>
      </c>
      <c r="E28" s="110">
        <f t="shared" si="0"/>
        <v>300</v>
      </c>
      <c r="F28" s="111">
        <v>294</v>
      </c>
      <c r="G28" s="112">
        <v>2.6163086633411381</v>
      </c>
      <c r="H28" s="123">
        <v>6</v>
      </c>
      <c r="I28" s="112">
        <v>8.1441514812175514E-2</v>
      </c>
      <c r="J28" s="113">
        <v>68</v>
      </c>
      <c r="K28" s="114">
        <v>29</v>
      </c>
    </row>
    <row r="29" spans="3:11" x14ac:dyDescent="0.25">
      <c r="C29" s="443"/>
      <c r="D29" s="109" t="s">
        <v>36</v>
      </c>
      <c r="E29" s="110">
        <f t="shared" si="0"/>
        <v>325</v>
      </c>
      <c r="F29" s="111">
        <v>310</v>
      </c>
      <c r="G29" s="112">
        <v>2.5348671485289627</v>
      </c>
      <c r="H29" s="123">
        <v>15</v>
      </c>
      <c r="I29" s="112">
        <v>0.32576605924870206</v>
      </c>
      <c r="J29" s="113">
        <v>522</v>
      </c>
      <c r="K29" s="114">
        <v>54</v>
      </c>
    </row>
    <row r="30" spans="3:11" x14ac:dyDescent="0.25">
      <c r="C30" s="443"/>
      <c r="D30" s="109" t="s">
        <v>37</v>
      </c>
      <c r="E30" s="110">
        <f t="shared" si="0"/>
        <v>239</v>
      </c>
      <c r="F30" s="111">
        <v>238</v>
      </c>
      <c r="G30" s="112">
        <v>1.4048661305100276</v>
      </c>
      <c r="H30" s="123">
        <v>1</v>
      </c>
      <c r="I30" s="112">
        <v>0</v>
      </c>
      <c r="J30" s="113">
        <v>466</v>
      </c>
      <c r="K30" s="114">
        <v>247</v>
      </c>
    </row>
    <row r="31" spans="3:11" x14ac:dyDescent="0.25">
      <c r="C31" s="443"/>
      <c r="D31" s="109" t="s">
        <v>38</v>
      </c>
      <c r="E31" s="110">
        <f t="shared" si="0"/>
        <v>205</v>
      </c>
      <c r="F31" s="123">
        <v>199</v>
      </c>
      <c r="G31" s="115">
        <v>2.1887407105772168</v>
      </c>
      <c r="H31" s="125">
        <v>6</v>
      </c>
      <c r="I31" s="115">
        <v>6.1081136109131628E-2</v>
      </c>
      <c r="J31" s="113">
        <v>162</v>
      </c>
      <c r="K31" s="114">
        <v>0</v>
      </c>
    </row>
    <row r="32" spans="3:11" ht="15.75" thickBot="1" x14ac:dyDescent="0.3">
      <c r="C32" s="444"/>
      <c r="D32" s="117" t="s">
        <v>39</v>
      </c>
      <c r="E32" s="118">
        <f t="shared" si="0"/>
        <v>232</v>
      </c>
      <c r="F32" s="119">
        <v>231</v>
      </c>
      <c r="G32" s="120">
        <v>2.0054973022498217</v>
      </c>
      <c r="H32" s="127">
        <v>1</v>
      </c>
      <c r="I32" s="120">
        <v>4.0720757406087757E-2</v>
      </c>
      <c r="J32" s="121">
        <v>605</v>
      </c>
      <c r="K32" s="122">
        <v>0</v>
      </c>
    </row>
    <row r="33" spans="3:11" x14ac:dyDescent="0.25">
      <c r="C33" s="445" t="s">
        <v>40</v>
      </c>
      <c r="D33" s="109" t="s">
        <v>41</v>
      </c>
      <c r="E33" s="110">
        <f t="shared" si="0"/>
        <v>210</v>
      </c>
      <c r="F33" s="111">
        <v>176</v>
      </c>
      <c r="G33" s="112">
        <v>1.9240557874376463</v>
      </c>
      <c r="H33" s="123">
        <v>34</v>
      </c>
      <c r="I33" s="112">
        <v>0.24432454443652651</v>
      </c>
      <c r="J33" s="114">
        <v>294</v>
      </c>
      <c r="K33" s="114">
        <v>22</v>
      </c>
    </row>
    <row r="34" spans="3:11" x14ac:dyDescent="0.25">
      <c r="C34" s="443"/>
      <c r="D34" s="109" t="s">
        <v>42</v>
      </c>
      <c r="E34" s="110">
        <f t="shared" si="0"/>
        <v>147</v>
      </c>
      <c r="F34" s="116">
        <v>98</v>
      </c>
      <c r="G34" s="115">
        <v>1.3743255624554618</v>
      </c>
      <c r="H34" s="116">
        <v>49</v>
      </c>
      <c r="I34" s="115">
        <v>0.24432454443652651</v>
      </c>
      <c r="J34" s="128">
        <v>282</v>
      </c>
      <c r="K34" s="114">
        <v>42</v>
      </c>
    </row>
    <row r="35" spans="3:11" ht="15.75" thickBot="1" x14ac:dyDescent="0.3">
      <c r="C35" s="444"/>
      <c r="D35" s="117" t="s">
        <v>43</v>
      </c>
      <c r="E35" s="118">
        <f t="shared" si="0"/>
        <v>817</v>
      </c>
      <c r="F35" s="119">
        <v>575</v>
      </c>
      <c r="G35" s="120">
        <v>5.660185279446198</v>
      </c>
      <c r="H35" s="119">
        <v>242</v>
      </c>
      <c r="I35" s="120">
        <v>2.9827954799959278</v>
      </c>
      <c r="J35" s="121">
        <v>744</v>
      </c>
      <c r="K35" s="122">
        <v>6</v>
      </c>
    </row>
    <row r="36" spans="3:11" x14ac:dyDescent="0.25">
      <c r="C36" s="445" t="s">
        <v>44</v>
      </c>
      <c r="D36" s="109" t="s">
        <v>45</v>
      </c>
      <c r="E36" s="110">
        <f t="shared" si="0"/>
        <v>100</v>
      </c>
      <c r="F36" s="123">
        <v>96</v>
      </c>
      <c r="G36" s="112">
        <v>0.12216227221826326</v>
      </c>
      <c r="H36" s="123">
        <v>4</v>
      </c>
      <c r="I36" s="112">
        <v>5.0900946757609693E-2</v>
      </c>
      <c r="J36" s="114">
        <v>114</v>
      </c>
      <c r="K36" s="114">
        <v>4</v>
      </c>
    </row>
    <row r="37" spans="3:11" x14ac:dyDescent="0.25">
      <c r="C37" s="443"/>
      <c r="D37" s="109" t="s">
        <v>46</v>
      </c>
      <c r="E37" s="110">
        <f t="shared" si="0"/>
        <v>120</v>
      </c>
      <c r="F37" s="111">
        <v>118</v>
      </c>
      <c r="G37" s="112">
        <v>2.9318945332383182</v>
      </c>
      <c r="H37" s="123">
        <v>2</v>
      </c>
      <c r="I37" s="112">
        <v>4.0720757406087757E-2</v>
      </c>
      <c r="J37" s="114">
        <v>122</v>
      </c>
      <c r="K37" s="114">
        <v>50</v>
      </c>
    </row>
    <row r="38" spans="3:11" x14ac:dyDescent="0.25">
      <c r="C38" s="443"/>
      <c r="D38" s="109" t="s">
        <v>47</v>
      </c>
      <c r="E38" s="110">
        <f t="shared" si="0"/>
        <v>140</v>
      </c>
      <c r="F38" s="125">
        <v>128</v>
      </c>
      <c r="G38" s="112">
        <v>1.0791000712613255</v>
      </c>
      <c r="H38" s="125">
        <v>12</v>
      </c>
      <c r="I38" s="112">
        <v>0.16288302962435103</v>
      </c>
      <c r="J38" s="114">
        <v>122</v>
      </c>
      <c r="K38" s="114">
        <v>16</v>
      </c>
    </row>
    <row r="39" spans="3:11" ht="15.75" thickBot="1" x14ac:dyDescent="0.3">
      <c r="C39" s="444"/>
      <c r="D39" s="117" t="s">
        <v>48</v>
      </c>
      <c r="E39" s="118">
        <f t="shared" si="0"/>
        <v>1205</v>
      </c>
      <c r="F39" s="119">
        <v>1126</v>
      </c>
      <c r="G39" s="120">
        <v>4.2145983915300826</v>
      </c>
      <c r="H39" s="127">
        <v>79</v>
      </c>
      <c r="I39" s="120">
        <v>0.28504530184261428</v>
      </c>
      <c r="J39" s="121">
        <v>310</v>
      </c>
      <c r="K39" s="122">
        <v>30</v>
      </c>
    </row>
    <row r="40" spans="3:11" x14ac:dyDescent="0.25">
      <c r="C40" s="445" t="s">
        <v>49</v>
      </c>
      <c r="D40" s="109" t="s">
        <v>50</v>
      </c>
      <c r="E40" s="110">
        <f t="shared" si="0"/>
        <v>104</v>
      </c>
      <c r="F40" s="123">
        <v>94</v>
      </c>
      <c r="G40" s="112">
        <v>0.79405476941871111</v>
      </c>
      <c r="H40" s="123">
        <v>10</v>
      </c>
      <c r="I40" s="112">
        <v>0</v>
      </c>
      <c r="J40" s="114">
        <v>56</v>
      </c>
      <c r="K40" s="114">
        <v>0</v>
      </c>
    </row>
    <row r="41" spans="3:11" x14ac:dyDescent="0.25">
      <c r="C41" s="443"/>
      <c r="D41" s="109" t="s">
        <v>51</v>
      </c>
      <c r="E41" s="110">
        <f t="shared" si="0"/>
        <v>170</v>
      </c>
      <c r="F41" s="111">
        <v>163</v>
      </c>
      <c r="G41" s="112">
        <v>1.3336048050493738</v>
      </c>
      <c r="H41" s="123">
        <v>7</v>
      </c>
      <c r="I41" s="112">
        <v>0.19342359767891684</v>
      </c>
      <c r="J41" s="114">
        <v>75</v>
      </c>
      <c r="K41" s="114">
        <v>23</v>
      </c>
    </row>
    <row r="42" spans="3:11" ht="15.75" thickBot="1" x14ac:dyDescent="0.3">
      <c r="C42" s="444"/>
      <c r="D42" s="129" t="s">
        <v>52</v>
      </c>
      <c r="E42" s="118">
        <f t="shared" si="0"/>
        <v>171</v>
      </c>
      <c r="F42" s="127">
        <v>170</v>
      </c>
      <c r="G42" s="120">
        <v>1.170721775425023</v>
      </c>
      <c r="H42" s="127">
        <v>1</v>
      </c>
      <c r="I42" s="120">
        <v>0</v>
      </c>
      <c r="J42" s="122">
        <v>69</v>
      </c>
      <c r="K42" s="122">
        <v>23</v>
      </c>
    </row>
    <row r="43" spans="3:11" x14ac:dyDescent="0.25">
      <c r="C43" s="445" t="s">
        <v>53</v>
      </c>
      <c r="D43" s="109" t="s">
        <v>54</v>
      </c>
      <c r="E43" s="110">
        <f t="shared" si="0"/>
        <v>216</v>
      </c>
      <c r="F43" s="123">
        <v>212</v>
      </c>
      <c r="G43" s="112">
        <v>1.1809019647765449</v>
      </c>
      <c r="H43" s="123">
        <v>4</v>
      </c>
      <c r="I43" s="112">
        <v>2.0360378703043878E-2</v>
      </c>
      <c r="J43" s="114">
        <v>110</v>
      </c>
      <c r="K43" s="114">
        <v>13</v>
      </c>
    </row>
    <row r="44" spans="3:11" x14ac:dyDescent="0.25">
      <c r="C44" s="443"/>
      <c r="D44" s="109" t="s">
        <v>55</v>
      </c>
      <c r="E44" s="110">
        <f t="shared" si="0"/>
        <v>33</v>
      </c>
      <c r="F44" s="110">
        <v>32</v>
      </c>
      <c r="G44" s="112">
        <v>0.2748651124910923</v>
      </c>
      <c r="H44" s="123">
        <v>1</v>
      </c>
      <c r="I44" s="112">
        <v>2.0360378703043878E-2</v>
      </c>
      <c r="J44" s="113">
        <v>12</v>
      </c>
      <c r="K44" s="114">
        <v>0</v>
      </c>
    </row>
    <row r="45" spans="3:11" x14ac:dyDescent="0.25">
      <c r="C45" s="443"/>
      <c r="D45" s="109" t="s">
        <v>56</v>
      </c>
      <c r="E45" s="110">
        <f t="shared" si="0"/>
        <v>53</v>
      </c>
      <c r="F45" s="125">
        <v>53</v>
      </c>
      <c r="G45" s="112">
        <v>0.9569377990430622</v>
      </c>
      <c r="H45" s="125">
        <v>0</v>
      </c>
      <c r="I45" s="115">
        <v>0</v>
      </c>
      <c r="J45" s="114">
        <v>26</v>
      </c>
      <c r="K45" s="114">
        <v>0</v>
      </c>
    </row>
    <row r="46" spans="3:11" ht="15.75" thickBot="1" x14ac:dyDescent="0.3">
      <c r="C46" s="444"/>
      <c r="D46" s="117" t="s">
        <v>57</v>
      </c>
      <c r="E46" s="118">
        <f t="shared" si="0"/>
        <v>75</v>
      </c>
      <c r="F46" s="127">
        <v>64</v>
      </c>
      <c r="G46" s="120">
        <v>0.42756795276392134</v>
      </c>
      <c r="H46" s="127">
        <v>11</v>
      </c>
      <c r="I46" s="120">
        <v>2.0360378703043878E-2</v>
      </c>
      <c r="J46" s="122">
        <v>13</v>
      </c>
      <c r="K46" s="122">
        <v>18</v>
      </c>
    </row>
    <row r="47" spans="3:11" x14ac:dyDescent="0.25">
      <c r="C47" s="441" t="s">
        <v>191</v>
      </c>
      <c r="D47" s="441"/>
      <c r="E47" s="441"/>
      <c r="F47" s="441"/>
      <c r="G47" s="441"/>
      <c r="H47" s="441"/>
      <c r="I47" s="441"/>
      <c r="J47" s="441"/>
      <c r="K47" s="441"/>
    </row>
    <row r="48" spans="3:11" ht="15.75" x14ac:dyDescent="0.25">
      <c r="C48" s="130"/>
    </row>
  </sheetData>
  <mergeCells count="21">
    <mergeCell ref="C47:K47"/>
    <mergeCell ref="C6:D6"/>
    <mergeCell ref="C7:C9"/>
    <mergeCell ref="C10:C15"/>
    <mergeCell ref="C16:C18"/>
    <mergeCell ref="C19:C22"/>
    <mergeCell ref="C23:C27"/>
    <mergeCell ref="C28:C32"/>
    <mergeCell ref="C33:C35"/>
    <mergeCell ref="C36:C39"/>
    <mergeCell ref="C40:C42"/>
    <mergeCell ref="C43:C46"/>
    <mergeCell ref="C2:K2"/>
    <mergeCell ref="C3:C5"/>
    <mergeCell ref="D3:D5"/>
    <mergeCell ref="E3:I3"/>
    <mergeCell ref="J3:J5"/>
    <mergeCell ref="K3:K5"/>
    <mergeCell ref="E4:E5"/>
    <mergeCell ref="F4:G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Dirección General de Trabajo</vt:lpstr>
      <vt:lpstr>Emp, Estab yTrab Registrados</vt:lpstr>
      <vt:lpstr>Contratos  Extra Aprobados</vt:lpstr>
      <vt:lpstr>Cont de Extra Apro por Rep </vt:lpstr>
      <vt:lpstr>Contra de Aprend por Rep Local</vt:lpstr>
      <vt:lpstr>Contra de Aprend por Ram de Act</vt:lpstr>
      <vt:lpstr>Coordinación de Inspección</vt:lpstr>
      <vt:lpstr>Púbico Atendido </vt:lpstr>
      <vt:lpstr>Visitas de Inspección por Tipos</vt:lpstr>
      <vt:lpstr>Visitas de Inpec por Rma de Act</vt:lpstr>
      <vt:lpstr>Infracciones Levantadas</vt:lpstr>
      <vt:lpstr>Asistencia Judicial</vt:lpstr>
      <vt:lpstr>Público Aten por Sexo </vt:lpstr>
      <vt:lpstr>Público Aten Trab y Emplea</vt:lpstr>
      <vt:lpstr>Púb Aten con Exp. por Ram </vt:lpstr>
      <vt:lpstr>Público Ate con Expe Judiciales</vt:lpstr>
      <vt:lpstr>Higiene y Seguridad</vt:lpstr>
      <vt:lpstr>Comités Creados</vt:lpstr>
      <vt:lpstr>Comités Creados por Rep. </vt:lpstr>
      <vt:lpstr>Acciones de Eva y Monit por Ram</vt:lpstr>
      <vt:lpstr>Personas Capacitadas por Rep </vt:lpstr>
      <vt:lpstr>Trabajo Infantil</vt:lpstr>
      <vt:lpstr> N,N y A Ret por Ram de Act</vt:lpstr>
      <vt:lpstr>N,N y A Ret por Estatus Legal</vt:lpstr>
      <vt:lpstr>N,N y A Ret  por Sexo</vt:lpstr>
      <vt:lpstr>Talleres de Sensibilización</vt:lpstr>
      <vt:lpstr>Mediación y Arbitaje</vt:lpstr>
      <vt:lpstr>Med en Conflic y Convenios</vt:lpstr>
      <vt:lpstr>Med en Conflicto por Ram de Act</vt:lpstr>
      <vt:lpstr>Med en Conv. por Ram de Act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Angeline Castillo</dc:creator>
  <cp:lastModifiedBy>Ada Ysabel Valenzuela Guerrero</cp:lastModifiedBy>
  <dcterms:created xsi:type="dcterms:W3CDTF">2025-07-21T15:39:14Z</dcterms:created>
  <dcterms:modified xsi:type="dcterms:W3CDTF">2025-09-15T16:12:25Z</dcterms:modified>
</cp:coreProperties>
</file>