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RES. DISTRIB.POR TRIM.-2025" sheetId="1" r:id="rId1"/>
  </sheets>
  <definedNames>
    <definedName name="_xlnm.Print_Area" localSheetId="0">'PRES. DISTRIB.POR TRIM.-2025'!$A$1:$Q$92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38" i="1" l="1"/>
  <c r="H37" i="1"/>
  <c r="Q36" i="1"/>
  <c r="O36" i="1"/>
  <c r="M36" i="1"/>
  <c r="K36" i="1"/>
  <c r="K33" i="1"/>
  <c r="Q28" i="1"/>
  <c r="O28" i="1"/>
  <c r="M28" i="1"/>
  <c r="K28" i="1"/>
  <c r="H31" i="1"/>
  <c r="H30" i="1"/>
  <c r="H29" i="1"/>
  <c r="H27" i="1"/>
  <c r="H26" i="1"/>
  <c r="H28" i="1" l="1"/>
  <c r="H42" i="1"/>
  <c r="G21" i="1"/>
  <c r="Q55" i="1"/>
  <c r="O55" i="1"/>
  <c r="M55" i="1"/>
  <c r="K55" i="1"/>
  <c r="Q48" i="1"/>
  <c r="O48" i="1"/>
  <c r="M48" i="1"/>
  <c r="K48" i="1"/>
  <c r="H48" i="1"/>
  <c r="Q46" i="1"/>
  <c r="O46" i="1"/>
  <c r="M46" i="1"/>
  <c r="K46" i="1"/>
  <c r="Q42" i="1"/>
  <c r="O42" i="1"/>
  <c r="M42" i="1"/>
  <c r="K42" i="1"/>
  <c r="Q39" i="1"/>
  <c r="O39" i="1"/>
  <c r="M39" i="1"/>
  <c r="K39" i="1"/>
  <c r="H39" i="1"/>
  <c r="H36" i="1" s="1"/>
  <c r="Q33" i="1"/>
  <c r="O33" i="1"/>
  <c r="M33" i="1"/>
  <c r="H33" i="1"/>
  <c r="Q25" i="1"/>
  <c r="O25" i="1"/>
  <c r="M25" i="1"/>
  <c r="K25" i="1"/>
  <c r="H25" i="1"/>
  <c r="Q22" i="1"/>
  <c r="O22" i="1"/>
  <c r="M22" i="1"/>
  <c r="K22" i="1"/>
  <c r="K21" i="1"/>
  <c r="O21" i="1"/>
  <c r="Q21" i="1"/>
  <c r="H55" i="1"/>
  <c r="H46" i="1"/>
  <c r="Q41" i="1"/>
  <c r="O41" i="1"/>
  <c r="M41" i="1"/>
  <c r="K41" i="1"/>
  <c r="I33" i="1"/>
  <c r="I28" i="1"/>
  <c r="I25" i="1"/>
  <c r="M21" i="1"/>
  <c r="H22" i="1"/>
  <c r="H41" i="1" l="1"/>
  <c r="H62" i="1" s="1"/>
  <c r="H64" i="1" s="1"/>
  <c r="H57" i="1" l="1"/>
</calcChain>
</file>

<file path=xl/sharedStrings.xml><?xml version="1.0" encoding="utf-8"?>
<sst xmlns="http://schemas.openxmlformats.org/spreadsheetml/2006/main" count="184" uniqueCount="98">
  <si>
    <t>MISION: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</si>
  <si>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</si>
  <si>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</si>
  <si>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</si>
  <si>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</si>
  <si>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</si>
  <si>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</si>
  <si>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</si>
  <si>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</si>
  <si>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O12.-  Libre Ejercicio de los Derechos Laborales en el Sector Formal Privado.</t>
  </si>
  <si>
    <t>NUM. Y PRODUCTO</t>
  </si>
  <si>
    <t>Estrategia Nacional de Desarrollo a Contribuir</t>
  </si>
  <si>
    <t xml:space="preserve">UNIDAD DE MEDIDA </t>
  </si>
  <si>
    <t>ACTIVIDAD PRESUPUESTARIA</t>
  </si>
  <si>
    <t>1mer. Trimestre</t>
  </si>
  <si>
    <t>2do. Trimestre</t>
  </si>
  <si>
    <t>3cer. Trimestre</t>
  </si>
  <si>
    <t>4to Trimestre</t>
  </si>
  <si>
    <t>Ejec</t>
  </si>
  <si>
    <t>Obj. Gral.</t>
  </si>
  <si>
    <t>Obj. Esp.</t>
  </si>
  <si>
    <t>Programación Fisica              (A)</t>
  </si>
  <si>
    <t xml:space="preserve">Programación Financiera    (B)                 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</si>
  <si>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</si>
  <si>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</si>
  <si>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</si>
  <si>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</si>
  <si>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</si>
  <si>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</si>
  <si>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</si>
  <si>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</si>
  <si>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</si>
  <si>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</si>
  <si>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</si>
  <si>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</si>
  <si>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</si>
  <si>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</si>
  <si>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</si>
  <si>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</si>
  <si>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</si>
  <si>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</si>
  <si>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6811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</si>
  <si>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</si>
  <si>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</si>
  <si>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</si>
  <si>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6812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</si>
  <si>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</si>
  <si>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</si>
  <si>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</si>
  <si>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</si>
  <si>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</si>
  <si>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</si>
  <si>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</si>
  <si>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</si>
  <si>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</si>
  <si>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</si>
  <si>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</si>
  <si>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</si>
  <si>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</si>
  <si>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</si>
  <si>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</si>
  <si>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</si>
  <si>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</si>
  <si>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</si>
  <si>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</si>
  <si>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</si>
  <si>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</si>
  <si>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</si>
  <si>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temporales.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</si>
  <si>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</si>
  <si>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</si>
  <si>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</si>
  <si>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</si>
  <si>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</si>
  <si>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</si>
  <si>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Empleo.</t>
  </si>
  <si>
    <t>0005 - Alianzas estrategicas insterinstitucional fortalecida.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</si>
  <si>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</si>
  <si>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</si>
  <si>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</si>
  <si>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</si>
  <si>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</si>
  <si>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Acciones que no generan producción                 (RD TRABAJA)</t>
  </si>
  <si>
    <t>PROGRAMA O1 - ACTIVIDADES CENTRALES</t>
  </si>
  <si>
    <t>Pogramas de Transferesncias 98 y 99</t>
  </si>
  <si>
    <t>TOTAL GENERAL MT</t>
  </si>
  <si>
    <t>Donacion Externa</t>
  </si>
  <si>
    <t>DISTRIBUCION PRESUPUESTARIA DEL PRESUPUESTO 2025 APROBADO POR TRIMESTRE, PROGRAMA, PRODUCTO Y ACTIVIDAD PRESUPUESTARIA</t>
  </si>
  <si>
    <t>Presupuesto Incicial   Aprobado 2025</t>
  </si>
  <si>
    <t>Metas Fisicas para el año 2025</t>
  </si>
  <si>
    <t>Programación Fisica Financiera Enero - Marzo. 2025</t>
  </si>
  <si>
    <t>Programación Fisica Financiera Abril - Junio. 2025</t>
  </si>
  <si>
    <t>Programación Fisica Financiera Julio - Sept.. 2025</t>
  </si>
  <si>
    <t>Programación Fisica Financiera Oct. - Dic.. 2025</t>
  </si>
  <si>
    <t>N/A</t>
  </si>
  <si>
    <t>MINISTERIO DE TRABAJO</t>
  </si>
  <si>
    <r>
      <t>VISION:</t>
    </r>
    <r>
      <rPr>
        <sz val="10"/>
        <color theme="1"/>
        <rFont val="Calibri"/>
        <family val="2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</si>
  <si>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DISTRIBUCION INDICATIVA DEL PRESUPÚESTO 2025-POR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</si>
</sst>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  <numFmt numFmtId="166" formatCode="_(&quot;$&quot;* #,##0_);_(&quot;$&quot;* \(#,##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0"/>
      <color rgb="FF000000"/>
      <name val="Calibri Light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0" xfId="0" applyNumberFormat="1" applyFont="1"/>
    <xf numFmtId="0" fontId="2" fillId="2" borderId="0" xfId="0" applyFont="1" applyFill="1"/>
    <xf numFmtId="43" fontId="3" fillId="0" borderId="0" xfId="1" applyFont="1" applyFill="1" applyBorder="1"/>
    <xf numFmtId="43" fontId="6" fillId="0" borderId="0" xfId="1" applyFont="1" applyFill="1" applyBorder="1"/>
    <xf numFmtId="43" fontId="2" fillId="0" borderId="0" xfId="1" applyFont="1" applyFill="1" applyBorder="1"/>
    <xf numFmtId="164" fontId="8" fillId="0" borderId="1" xfId="1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8" fillId="0" borderId="1" xfId="1" applyNumberFormat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8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44" fontId="8" fillId="0" borderId="1" xfId="2" applyFont="1" applyFill="1" applyBorder="1" applyAlignment="1">
      <alignment horizontal="right" vertical="center" wrapText="1"/>
    </xf>
    <xf numFmtId="0" fontId="4" fillId="0" borderId="0" xfId="0" applyFont="1"/>
    <xf numFmtId="0" fontId="3" fillId="0" borderId="0" xfId="0" applyFont="1" applyAlignment="1">
      <alignment horizontal="right"/>
    </xf>
    <xf numFmtId="0" fontId="6" fillId="0" borderId="0" xfId="0" applyFont="1"/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164" fontId="8" fillId="3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right" vertical="center"/>
    </xf>
    <xf numFmtId="49" fontId="10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right" vertical="center"/>
    </xf>
    <xf numFmtId="43" fontId="8" fillId="3" borderId="1" xfId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wrapText="1"/>
    </xf>
    <xf numFmtId="166" fontId="8" fillId="0" borderId="4" xfId="2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/>
    </xf>
    <xf numFmtId="164" fontId="8" fillId="0" borderId="4" xfId="1" applyNumberFormat="1" applyFont="1" applyFill="1" applyBorder="1" applyAlignment="1">
      <alignment horizontal="center" vertical="center"/>
    </xf>
    <xf numFmtId="43" fontId="3" fillId="0" borderId="0" xfId="0" applyNumberFormat="1" applyFont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9" fontId="10" fillId="4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1698624</xdr:colOff>
      <xdr:row>0</xdr:row>
      <xdr:rowOff>43542</xdr:rowOff>
    </xdr:from>
    <xdr:to>
      <xdr:col>9</xdr:col>
      <xdr:colOff>171449</xdr:colOff>
      <xdr:row>5</xdr:row>
      <xdr:rowOff>228599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1ED296-D18A-4CA8-B4A4-89815EBE42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20097" r="6061" b="20343"/>
        <a:stretch>
          <a:fillRect/>
        </a:stretch>
      </xdr:blipFill>
      <xdr:spPr bwMode="auto">
        <a:xfrm>
          <a:off x="7794624" y="43542"/>
          <a:ext cx="2873375" cy="14233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114300</xdr:rowOff>
    </xdr:from>
    <xdr:to>
      <xdr:col>2</xdr:col>
      <xdr:colOff>114300</xdr:colOff>
      <xdr:row>5</xdr:row>
      <xdr:rowOff>50634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89DB5EF-B5AD-4CE6-8B15-569410CB6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2762250" cy="1174584"/>
        </a:xfrm>
        <a:prstGeom prst="rect">
          <a:avLst/>
        </a:prstGeom>
      </xdr:spPr>
    </xdr:pic>
    <xdr:clientData/>
  </xdr:twoCellAnchor>
  <xdr:twoCellAnchor editAs="oneCell">
    <xdr:from>
      <xdr:col>6</xdr:col>
      <xdr:colOff>2076450</xdr:colOff>
      <xdr:row>70</xdr:row>
      <xdr:rowOff>57150</xdr:rowOff>
    </xdr:from>
    <xdr:to>
      <xdr:col>9</xdr:col>
      <xdr:colOff>924378</xdr:colOff>
      <xdr:row>73</xdr:row>
      <xdr:rowOff>133448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350A886-40D7-F1C9-BB02-7F5E0B50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72450" y="27736800"/>
          <a:ext cx="3248478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abSelected="1" zoomScale="50" zoomScaleNormal="50" zoomScaleSheetLayoutView="50" workbookViewId="0">
      <selection activeCell="F77" sqref="F77"/>
    </sheetView>
  </sheetViews>
  <sheetFormatPr baseColWidth="10" defaultColWidth="24" defaultRowHeight="15.75" x14ac:dyDescent="0.25"/>
  <cols>
    <col min="1" max="1" width="10.25" style="1" customWidth="1"/>
    <col min="2" max="2" width="29.625" style="1" customWidth="1"/>
    <col min="3" max="5" width="7" style="1" customWidth="1"/>
    <col min="6" max="6" width="30" style="1" customWidth="1"/>
    <col min="7" max="7" width="33.375" style="1" customWidth="1"/>
    <col min="8" max="9" width="16.125" style="10" customWidth="1"/>
    <col min="10" max="17" width="16" style="1" customWidth="1"/>
    <col min="18" max="16384" width="24" style="1"/>
  </cols>
  <sheetData>
    <row r="1" spans="1:17" ht="19.5" customHeight="1" x14ac:dyDescent="0.25"/>
    <row r="2" spans="1:17" ht="19.5" customHeight="1" x14ac:dyDescent="0.25"/>
    <row r="3" spans="1:17" ht="19.5" customHeight="1" x14ac:dyDescent="0.25"/>
    <row r="4" spans="1:17" ht="19.5" customHeight="1" x14ac:dyDescent="0.25"/>
    <row r="5" spans="1:17" ht="19.5" customHeight="1" x14ac:dyDescent="0.25"/>
    <row r="6" spans="1:17" ht="21" customHeight="1" x14ac:dyDescent="0.25"/>
    <row r="7" spans="1:17" ht="23.25" customHeight="1" x14ac:dyDescent="0.25">
      <c r="A7" s="86" t="s">
        <v>97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22.5" customHeight="1" x14ac:dyDescent="0.25">
      <c r="A8" s="59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spans="1:17" ht="36" customHeight="1" x14ac:dyDescent="0.25">
      <c r="A9" s="59" t="s">
        <v>96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17" ht="20.25" customHeight="1" x14ac:dyDescent="0.25">
      <c r="A10" s="60" t="s">
        <v>1</v>
      </c>
      <c r="B10" s="60"/>
      <c r="C10" s="9" t="s">
        <v>2</v>
      </c>
      <c r="D10" s="2"/>
      <c r="E10" s="61" t="s">
        <v>95</v>
      </c>
      <c r="F10" s="61"/>
      <c r="G10" s="61"/>
      <c r="H10" s="61"/>
      <c r="I10" s="61"/>
      <c r="J10" s="2"/>
      <c r="K10" s="2"/>
      <c r="L10" s="2"/>
      <c r="M10" s="2"/>
      <c r="N10" s="2"/>
      <c r="O10" s="2"/>
      <c r="P10" s="2"/>
      <c r="Q10" s="2"/>
    </row>
    <row r="11" spans="1:17" ht="20.25" customHeight="1" x14ac:dyDescent="0.25">
      <c r="A11" s="60" t="s">
        <v>3</v>
      </c>
      <c r="B11" s="60"/>
      <c r="C11" s="9" t="s">
        <v>4</v>
      </c>
      <c r="D11" s="2"/>
      <c r="E11" s="61" t="s">
        <v>95</v>
      </c>
      <c r="F11" s="61"/>
      <c r="G11" s="61"/>
      <c r="H11" s="61"/>
      <c r="I11" s="61"/>
      <c r="J11" s="2"/>
      <c r="K11" s="2"/>
      <c r="L11" s="2"/>
      <c r="M11" s="2"/>
      <c r="N11" s="2"/>
      <c r="O11" s="2"/>
      <c r="P11" s="2"/>
      <c r="Q11" s="2"/>
    </row>
    <row r="12" spans="1:17" ht="20.25" customHeight="1" x14ac:dyDescent="0.25">
      <c r="A12" s="60" t="s">
        <v>5</v>
      </c>
      <c r="B12" s="60"/>
      <c r="C12" s="9" t="s">
        <v>6</v>
      </c>
      <c r="D12" s="2"/>
      <c r="E12" s="61" t="s">
        <v>95</v>
      </c>
      <c r="F12" s="61"/>
      <c r="G12" s="61"/>
      <c r="H12" s="61"/>
      <c r="I12" s="61"/>
      <c r="J12" s="2"/>
      <c r="K12" s="2"/>
      <c r="L12" s="2"/>
      <c r="M12" s="2"/>
      <c r="N12" s="2"/>
      <c r="O12" s="2"/>
      <c r="P12" s="2"/>
      <c r="Q12" s="2"/>
    </row>
    <row r="13" spans="1:17" ht="21" customHeight="1" x14ac:dyDescent="0.25">
      <c r="A13" s="88" t="s">
        <v>87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1:17" hidden="1" x14ac:dyDescent="0.25">
      <c r="A14" s="28"/>
      <c r="B14" s="28" t="s">
        <v>1</v>
      </c>
      <c r="C14" s="29" t="s">
        <v>2</v>
      </c>
      <c r="D14" s="28"/>
      <c r="E14" s="28"/>
      <c r="F14" s="28"/>
      <c r="G14" s="28"/>
      <c r="H14" s="30"/>
      <c r="I14" s="30"/>
      <c r="J14" s="28"/>
      <c r="K14" s="28"/>
      <c r="L14" s="28"/>
      <c r="M14" s="28"/>
      <c r="N14" s="28"/>
      <c r="O14" s="28"/>
      <c r="P14" s="28"/>
      <c r="Q14" s="28"/>
    </row>
    <row r="15" spans="1:17" hidden="1" x14ac:dyDescent="0.25">
      <c r="A15" s="28"/>
      <c r="B15" s="28" t="s">
        <v>3</v>
      </c>
      <c r="C15" s="29" t="s">
        <v>4</v>
      </c>
      <c r="D15" s="28"/>
      <c r="E15" s="28"/>
      <c r="F15" s="28"/>
      <c r="G15" s="28"/>
      <c r="H15" s="30"/>
      <c r="I15" s="30"/>
      <c r="J15" s="28"/>
      <c r="K15" s="28"/>
      <c r="L15" s="28"/>
      <c r="M15" s="28"/>
      <c r="N15" s="28"/>
      <c r="O15" s="28"/>
      <c r="P15" s="28"/>
      <c r="Q15" s="28"/>
    </row>
    <row r="16" spans="1:17" hidden="1" x14ac:dyDescent="0.25">
      <c r="A16" s="28"/>
      <c r="B16" s="28" t="s">
        <v>5</v>
      </c>
      <c r="C16" s="29" t="s">
        <v>6</v>
      </c>
      <c r="D16" s="28"/>
      <c r="E16" s="28"/>
      <c r="F16" s="28"/>
      <c r="G16" s="28"/>
      <c r="H16" s="30"/>
      <c r="I16" s="30"/>
      <c r="J16" s="28"/>
      <c r="K16" s="28"/>
      <c r="L16" s="28"/>
      <c r="M16" s="28"/>
      <c r="N16" s="28"/>
      <c r="O16" s="28"/>
      <c r="P16" s="28"/>
      <c r="Q16" s="28"/>
    </row>
    <row r="17" spans="1:17" ht="62.25" customHeight="1" x14ac:dyDescent="0.25">
      <c r="A17" s="88" t="s">
        <v>7</v>
      </c>
      <c r="B17" s="62" t="s">
        <v>8</v>
      </c>
      <c r="C17" s="62"/>
      <c r="D17" s="62"/>
      <c r="E17" s="62"/>
      <c r="F17" s="62"/>
      <c r="G17" s="62"/>
      <c r="H17" s="62"/>
      <c r="I17" s="62"/>
      <c r="J17" s="62" t="s">
        <v>90</v>
      </c>
      <c r="K17" s="62"/>
      <c r="L17" s="62" t="s">
        <v>91</v>
      </c>
      <c r="M17" s="62"/>
      <c r="N17" s="62" t="s">
        <v>92</v>
      </c>
      <c r="O17" s="62"/>
      <c r="P17" s="62" t="s">
        <v>93</v>
      </c>
      <c r="Q17" s="62"/>
    </row>
    <row r="18" spans="1:17" ht="30.75" customHeight="1" x14ac:dyDescent="0.25">
      <c r="A18" s="88"/>
      <c r="B18" s="62" t="s">
        <v>10</v>
      </c>
      <c r="C18" s="63" t="s">
        <v>11</v>
      </c>
      <c r="D18" s="63"/>
      <c r="E18" s="63"/>
      <c r="F18" s="62" t="s">
        <v>12</v>
      </c>
      <c r="G18" s="62" t="s">
        <v>13</v>
      </c>
      <c r="H18" s="62" t="s">
        <v>88</v>
      </c>
      <c r="I18" s="62" t="s">
        <v>89</v>
      </c>
      <c r="J18" s="68" t="s">
        <v>14</v>
      </c>
      <c r="K18" s="69"/>
      <c r="L18" s="68" t="s">
        <v>15</v>
      </c>
      <c r="M18" s="69"/>
      <c r="N18" s="68" t="s">
        <v>16</v>
      </c>
      <c r="O18" s="69"/>
      <c r="P18" s="68" t="s">
        <v>17</v>
      </c>
      <c r="Q18" s="69"/>
    </row>
    <row r="19" spans="1:17" ht="37.5" customHeight="1" x14ac:dyDescent="0.25">
      <c r="A19" s="88"/>
      <c r="B19" s="62"/>
      <c r="C19" s="63"/>
      <c r="D19" s="63"/>
      <c r="E19" s="63"/>
      <c r="F19" s="62"/>
      <c r="G19" s="62"/>
      <c r="H19" s="62"/>
      <c r="I19" s="62"/>
      <c r="J19" s="70"/>
      <c r="K19" s="71"/>
      <c r="L19" s="70"/>
      <c r="M19" s="71"/>
      <c r="N19" s="70"/>
      <c r="O19" s="71"/>
      <c r="P19" s="70"/>
      <c r="Q19" s="71"/>
    </row>
    <row r="20" spans="1:17" ht="54" customHeight="1" x14ac:dyDescent="0.25">
      <c r="A20" s="88"/>
      <c r="B20" s="62"/>
      <c r="C20" s="32" t="s">
        <v>18</v>
      </c>
      <c r="D20" s="32" t="s">
        <v>19</v>
      </c>
      <c r="E20" s="32" t="s">
        <v>20</v>
      </c>
      <c r="F20" s="62"/>
      <c r="G20" s="62"/>
      <c r="H20" s="62"/>
      <c r="I20" s="62"/>
      <c r="J20" s="31" t="s">
        <v>21</v>
      </c>
      <c r="K20" s="31" t="s">
        <v>22</v>
      </c>
      <c r="L20" s="31" t="s">
        <v>21</v>
      </c>
      <c r="M20" s="31" t="s">
        <v>22</v>
      </c>
      <c r="N20" s="31" t="s">
        <v>21</v>
      </c>
      <c r="O20" s="31" t="s">
        <v>22</v>
      </c>
      <c r="P20" s="31" t="s">
        <v>21</v>
      </c>
      <c r="Q20" s="31" t="s">
        <v>22</v>
      </c>
    </row>
    <row r="21" spans="1:17" ht="17.25" customHeight="1" x14ac:dyDescent="0.25">
      <c r="A21" s="72"/>
      <c r="B21" s="63" t="s">
        <v>9</v>
      </c>
      <c r="C21" s="63"/>
      <c r="D21" s="63"/>
      <c r="E21" s="63"/>
      <c r="F21" s="63"/>
      <c r="G21" s="64">
        <f>H23+H24+H26+H27+H29+H30+H31+H32+H34+H35</f>
        <v>376120111.29000002</v>
      </c>
      <c r="H21" s="64"/>
      <c r="I21" s="33"/>
      <c r="J21" s="34"/>
      <c r="K21" s="35">
        <f>K23+K24+K26+K27+K29+K30+K31+K32+K34+K35</f>
        <v>93287447.423076928</v>
      </c>
      <c r="L21" s="34"/>
      <c r="M21" s="35">
        <f>M23+M24+M26+M27+M29+M30+M31+M32+M34+M35</f>
        <v>97002007.673076928</v>
      </c>
      <c r="N21" s="34"/>
      <c r="O21" s="35">
        <f>O23+O24+O26+O27+O29+O30+O31+O32+O34+O35</f>
        <v>92967322.463076934</v>
      </c>
      <c r="P21" s="34"/>
      <c r="Q21" s="35">
        <f>Q23+Q24+Q26+Q27+Q29+Q30+Q31+Q32+Q34+Q35</f>
        <v>92863333.730769232</v>
      </c>
    </row>
    <row r="22" spans="1:17" ht="17.25" customHeight="1" x14ac:dyDescent="0.25">
      <c r="A22" s="73"/>
      <c r="B22" s="63"/>
      <c r="C22" s="63"/>
      <c r="D22" s="63"/>
      <c r="E22" s="63"/>
      <c r="F22" s="63"/>
      <c r="G22" s="36"/>
      <c r="H22" s="37">
        <f>H23+H24</f>
        <v>340089250</v>
      </c>
      <c r="I22" s="33"/>
      <c r="J22" s="34"/>
      <c r="K22" s="35">
        <f>K23+K24</f>
        <v>84455840.923076928</v>
      </c>
      <c r="L22" s="34"/>
      <c r="M22" s="35">
        <f>M23+M24</f>
        <v>85655840.923076928</v>
      </c>
      <c r="N22" s="34"/>
      <c r="O22" s="35">
        <f>O23+O24</f>
        <v>84955840.923076928</v>
      </c>
      <c r="P22" s="34"/>
      <c r="Q22" s="35">
        <f>Q23+Q24</f>
        <v>85021727.230769232</v>
      </c>
    </row>
    <row r="23" spans="1:17" ht="39.75" customHeight="1" x14ac:dyDescent="0.25">
      <c r="A23" s="65">
        <v>5874</v>
      </c>
      <c r="B23" s="66" t="s">
        <v>23</v>
      </c>
      <c r="C23" s="67">
        <v>3</v>
      </c>
      <c r="D23" s="67">
        <v>3.3</v>
      </c>
      <c r="E23" s="67" t="s">
        <v>24</v>
      </c>
      <c r="F23" s="66" t="s">
        <v>25</v>
      </c>
      <c r="G23" s="17" t="s">
        <v>26</v>
      </c>
      <c r="H23" s="11">
        <v>8456522</v>
      </c>
      <c r="I23" s="87">
        <v>58000</v>
      </c>
      <c r="J23" s="78">
        <v>15195</v>
      </c>
      <c r="K23" s="18">
        <v>1697658.9230769232</v>
      </c>
      <c r="L23" s="78">
        <v>15155</v>
      </c>
      <c r="M23" s="18">
        <v>2297658.923076923</v>
      </c>
      <c r="N23" s="78">
        <v>14950</v>
      </c>
      <c r="O23" s="18">
        <v>2197658.923076923</v>
      </c>
      <c r="P23" s="78">
        <v>12700</v>
      </c>
      <c r="Q23" s="18">
        <v>2263545.230769231</v>
      </c>
    </row>
    <row r="24" spans="1:17" ht="30.75" customHeight="1" x14ac:dyDescent="0.25">
      <c r="A24" s="65"/>
      <c r="B24" s="66"/>
      <c r="C24" s="67"/>
      <c r="D24" s="67"/>
      <c r="E24" s="67"/>
      <c r="F24" s="66"/>
      <c r="G24" s="17" t="s">
        <v>27</v>
      </c>
      <c r="H24" s="11">
        <v>331632728</v>
      </c>
      <c r="I24" s="87"/>
      <c r="J24" s="78"/>
      <c r="K24" s="18">
        <v>82758182</v>
      </c>
      <c r="L24" s="78"/>
      <c r="M24" s="18">
        <v>83358182</v>
      </c>
      <c r="N24" s="78"/>
      <c r="O24" s="18">
        <v>82758182</v>
      </c>
      <c r="P24" s="78"/>
      <c r="Q24" s="18">
        <v>82758182</v>
      </c>
    </row>
    <row r="25" spans="1:17" ht="18" customHeight="1" x14ac:dyDescent="0.25">
      <c r="A25" s="45"/>
      <c r="B25" s="31"/>
      <c r="C25" s="32"/>
      <c r="D25" s="32"/>
      <c r="E25" s="32"/>
      <c r="F25" s="31"/>
      <c r="G25" s="31"/>
      <c r="H25" s="37">
        <f>H26+H27</f>
        <v>17452183.25</v>
      </c>
      <c r="I25" s="33">
        <f>I26</f>
        <v>31</v>
      </c>
      <c r="J25" s="34"/>
      <c r="K25" s="35">
        <f>K26+K27</f>
        <v>4141201.5</v>
      </c>
      <c r="L25" s="34"/>
      <c r="M25" s="35">
        <f>M26+M27</f>
        <v>5108578.75</v>
      </c>
      <c r="N25" s="34"/>
      <c r="O25" s="35">
        <f>O26+O27</f>
        <v>4151201.5</v>
      </c>
      <c r="P25" s="34"/>
      <c r="Q25" s="35">
        <f>Q26+Q27</f>
        <v>4051201.5</v>
      </c>
    </row>
    <row r="26" spans="1:17" ht="42.75" customHeight="1" x14ac:dyDescent="0.25">
      <c r="A26" s="38" t="s">
        <v>28</v>
      </c>
      <c r="B26" s="17" t="s">
        <v>29</v>
      </c>
      <c r="C26" s="19">
        <v>3</v>
      </c>
      <c r="D26" s="19">
        <v>3.3</v>
      </c>
      <c r="E26" s="19" t="s">
        <v>24</v>
      </c>
      <c r="F26" s="15" t="s">
        <v>30</v>
      </c>
      <c r="G26" s="17" t="s">
        <v>31</v>
      </c>
      <c r="H26" s="11">
        <f>K26+M26+O26+Q26</f>
        <v>9770088.25</v>
      </c>
      <c r="I26" s="20">
        <v>31</v>
      </c>
      <c r="J26" s="21">
        <v>6</v>
      </c>
      <c r="K26" s="18">
        <v>2460021.75</v>
      </c>
      <c r="L26" s="21">
        <v>9</v>
      </c>
      <c r="M26" s="18">
        <v>2470023</v>
      </c>
      <c r="N26" s="21">
        <v>9</v>
      </c>
      <c r="O26" s="18">
        <v>2470021.75</v>
      </c>
      <c r="P26" s="21">
        <v>7</v>
      </c>
      <c r="Q26" s="18">
        <v>2370021.75</v>
      </c>
    </row>
    <row r="27" spans="1:17" ht="56.25" customHeight="1" x14ac:dyDescent="0.25">
      <c r="A27" s="38" t="s">
        <v>32</v>
      </c>
      <c r="B27" s="17" t="s">
        <v>33</v>
      </c>
      <c r="C27" s="19">
        <v>3</v>
      </c>
      <c r="D27" s="19">
        <v>3.3</v>
      </c>
      <c r="E27" s="19" t="s">
        <v>24</v>
      </c>
      <c r="F27" s="15" t="s">
        <v>34</v>
      </c>
      <c r="G27" s="17" t="s">
        <v>35</v>
      </c>
      <c r="H27" s="11">
        <f>K27+M27+O27+Q27</f>
        <v>7682095</v>
      </c>
      <c r="I27" s="20">
        <v>4</v>
      </c>
      <c r="J27" s="21">
        <v>1</v>
      </c>
      <c r="K27" s="18">
        <v>1681179.75</v>
      </c>
      <c r="L27" s="21">
        <v>2</v>
      </c>
      <c r="M27" s="18">
        <v>2638555.75</v>
      </c>
      <c r="N27" s="21">
        <v>0</v>
      </c>
      <c r="O27" s="18">
        <v>1681179.75</v>
      </c>
      <c r="P27" s="21">
        <v>1</v>
      </c>
      <c r="Q27" s="18">
        <v>1681179.75</v>
      </c>
    </row>
    <row r="28" spans="1:17" ht="25.5" customHeight="1" x14ac:dyDescent="0.25">
      <c r="A28" s="45"/>
      <c r="B28" s="31"/>
      <c r="C28" s="32"/>
      <c r="D28" s="32"/>
      <c r="E28" s="32"/>
      <c r="F28" s="31"/>
      <c r="G28" s="31"/>
      <c r="H28" s="46">
        <f>H29+H30+H31</f>
        <v>11567094.039999999</v>
      </c>
      <c r="I28" s="33">
        <f>I30+I31+I32</f>
        <v>2700</v>
      </c>
      <c r="J28" s="34"/>
      <c r="K28" s="47">
        <f>K29+K30+K31</f>
        <v>2454977.75</v>
      </c>
      <c r="L28" s="34"/>
      <c r="M28" s="47">
        <f>M29+M30+M31</f>
        <v>4202160.75</v>
      </c>
      <c r="N28" s="34"/>
      <c r="O28" s="47">
        <f>O29+O30+O31</f>
        <v>2454977.79</v>
      </c>
      <c r="P28" s="34"/>
      <c r="Q28" s="47">
        <f>Q29+Q30+Q31</f>
        <v>2454977.75</v>
      </c>
    </row>
    <row r="29" spans="1:17" ht="55.5" customHeight="1" x14ac:dyDescent="0.25">
      <c r="A29" s="65">
        <v>6810</v>
      </c>
      <c r="B29" s="66" t="s">
        <v>36</v>
      </c>
      <c r="C29" s="67">
        <v>3</v>
      </c>
      <c r="D29" s="67">
        <v>3.3</v>
      </c>
      <c r="E29" s="67" t="s">
        <v>24</v>
      </c>
      <c r="F29" s="66" t="s">
        <v>37</v>
      </c>
      <c r="G29" s="17" t="s">
        <v>38</v>
      </c>
      <c r="H29" s="11">
        <f>K29+M29+O29+Q29</f>
        <v>2000000</v>
      </c>
      <c r="I29" s="79">
        <v>10420</v>
      </c>
      <c r="J29" s="78">
        <v>1500</v>
      </c>
      <c r="K29" s="18">
        <v>250000</v>
      </c>
      <c r="L29" s="78">
        <v>4000</v>
      </c>
      <c r="M29" s="18">
        <v>1250000</v>
      </c>
      <c r="N29" s="78">
        <v>2000</v>
      </c>
      <c r="O29" s="18">
        <v>250000</v>
      </c>
      <c r="P29" s="78">
        <v>2920</v>
      </c>
      <c r="Q29" s="18">
        <v>250000</v>
      </c>
    </row>
    <row r="30" spans="1:17" ht="62.25" customHeight="1" x14ac:dyDescent="0.25">
      <c r="A30" s="65"/>
      <c r="B30" s="66"/>
      <c r="C30" s="67"/>
      <c r="D30" s="67"/>
      <c r="E30" s="67"/>
      <c r="F30" s="66"/>
      <c r="G30" s="17" t="s">
        <v>39</v>
      </c>
      <c r="H30" s="11">
        <f>K30+M30+O30+Q30</f>
        <v>1023700</v>
      </c>
      <c r="I30" s="79"/>
      <c r="J30" s="78"/>
      <c r="K30" s="18">
        <v>250000</v>
      </c>
      <c r="L30" s="78"/>
      <c r="M30" s="18">
        <v>273700</v>
      </c>
      <c r="N30" s="78"/>
      <c r="O30" s="18">
        <v>250000</v>
      </c>
      <c r="P30" s="78"/>
      <c r="Q30" s="18">
        <v>250000</v>
      </c>
    </row>
    <row r="31" spans="1:17" ht="42" customHeight="1" x14ac:dyDescent="0.25">
      <c r="A31" s="65"/>
      <c r="B31" s="66"/>
      <c r="C31" s="67"/>
      <c r="D31" s="67"/>
      <c r="E31" s="67"/>
      <c r="F31" s="66"/>
      <c r="G31" s="17" t="s">
        <v>40</v>
      </c>
      <c r="H31" s="11">
        <f>K31+M31+O31+Q31</f>
        <v>8543394.0399999991</v>
      </c>
      <c r="I31" s="79"/>
      <c r="J31" s="78"/>
      <c r="K31" s="18">
        <v>1954977.75</v>
      </c>
      <c r="L31" s="78"/>
      <c r="M31" s="18">
        <v>2678460.75</v>
      </c>
      <c r="N31" s="78"/>
      <c r="O31" s="18">
        <v>1954977.79</v>
      </c>
      <c r="P31" s="78"/>
      <c r="Q31" s="18">
        <v>1954977.75</v>
      </c>
    </row>
    <row r="32" spans="1:17" ht="69.75" customHeight="1" x14ac:dyDescent="0.25">
      <c r="A32" s="38" t="s">
        <v>41</v>
      </c>
      <c r="B32" s="17" t="s">
        <v>42</v>
      </c>
      <c r="C32" s="16">
        <v>3</v>
      </c>
      <c r="D32" s="16">
        <v>3.3</v>
      </c>
      <c r="E32" s="16" t="s">
        <v>24</v>
      </c>
      <c r="F32" s="15" t="s">
        <v>43</v>
      </c>
      <c r="G32" s="17" t="s">
        <v>44</v>
      </c>
      <c r="H32" s="22">
        <v>2300000</v>
      </c>
      <c r="I32" s="20">
        <v>2700</v>
      </c>
      <c r="J32" s="21">
        <v>750</v>
      </c>
      <c r="K32" s="18">
        <v>1250000</v>
      </c>
      <c r="L32" s="21">
        <v>750</v>
      </c>
      <c r="M32" s="18">
        <v>550000</v>
      </c>
      <c r="N32" s="21">
        <v>600</v>
      </c>
      <c r="O32" s="18">
        <v>250000</v>
      </c>
      <c r="P32" s="21">
        <v>600</v>
      </c>
      <c r="Q32" s="18">
        <v>250000</v>
      </c>
    </row>
    <row r="33" spans="1:17" ht="21.75" customHeight="1" x14ac:dyDescent="0.25">
      <c r="A33" s="45"/>
      <c r="B33" s="31"/>
      <c r="C33" s="32"/>
      <c r="D33" s="32"/>
      <c r="E33" s="32"/>
      <c r="F33" s="31"/>
      <c r="G33" s="31"/>
      <c r="H33" s="37">
        <f>H34+H35</f>
        <v>4711584</v>
      </c>
      <c r="I33" s="33">
        <f>I34</f>
        <v>10000</v>
      </c>
      <c r="J33" s="34"/>
      <c r="K33" s="35">
        <f>K34+K35</f>
        <v>985427.25</v>
      </c>
      <c r="L33" s="34"/>
      <c r="M33" s="35">
        <f>M34+M35</f>
        <v>1485427.25</v>
      </c>
      <c r="N33" s="34"/>
      <c r="O33" s="35">
        <f>O34+O35</f>
        <v>1155302.25</v>
      </c>
      <c r="P33" s="34"/>
      <c r="Q33" s="35">
        <f>Q34+Q35</f>
        <v>1085427.25</v>
      </c>
    </row>
    <row r="34" spans="1:17" ht="60.75" customHeight="1" x14ac:dyDescent="0.25">
      <c r="A34" s="65" t="s">
        <v>45</v>
      </c>
      <c r="B34" s="66" t="s">
        <v>46</v>
      </c>
      <c r="C34" s="67">
        <v>3</v>
      </c>
      <c r="D34" s="67">
        <v>3.3</v>
      </c>
      <c r="E34" s="67" t="s">
        <v>24</v>
      </c>
      <c r="F34" s="80" t="s">
        <v>47</v>
      </c>
      <c r="G34" s="17" t="s">
        <v>48</v>
      </c>
      <c r="H34" s="22">
        <v>500000</v>
      </c>
      <c r="I34" s="79">
        <v>10000</v>
      </c>
      <c r="J34" s="77">
        <v>2000</v>
      </c>
      <c r="K34" s="18">
        <v>100000</v>
      </c>
      <c r="L34" s="77">
        <v>2500</v>
      </c>
      <c r="M34" s="18">
        <v>200000</v>
      </c>
      <c r="N34" s="77">
        <v>2500</v>
      </c>
      <c r="O34" s="18">
        <v>100000</v>
      </c>
      <c r="P34" s="77">
        <v>3000</v>
      </c>
      <c r="Q34" s="18">
        <v>100000</v>
      </c>
    </row>
    <row r="35" spans="1:17" ht="44.25" customHeight="1" x14ac:dyDescent="0.25">
      <c r="A35" s="65"/>
      <c r="B35" s="66"/>
      <c r="C35" s="67"/>
      <c r="D35" s="67"/>
      <c r="E35" s="67"/>
      <c r="F35" s="80"/>
      <c r="G35" s="17" t="s">
        <v>49</v>
      </c>
      <c r="H35" s="22">
        <v>4211584</v>
      </c>
      <c r="I35" s="79"/>
      <c r="J35" s="77"/>
      <c r="K35" s="18">
        <v>885427.25</v>
      </c>
      <c r="L35" s="77"/>
      <c r="M35" s="18">
        <v>1285427.25</v>
      </c>
      <c r="N35" s="77"/>
      <c r="O35" s="18">
        <v>1055302.25</v>
      </c>
      <c r="P35" s="77"/>
      <c r="Q35" s="18">
        <v>985427.25</v>
      </c>
    </row>
    <row r="36" spans="1:17" ht="26.25" customHeight="1" x14ac:dyDescent="0.25">
      <c r="A36" s="81" t="s">
        <v>50</v>
      </c>
      <c r="B36" s="81"/>
      <c r="C36" s="81"/>
      <c r="D36" s="81"/>
      <c r="E36" s="81"/>
      <c r="F36" s="81"/>
      <c r="G36" s="81"/>
      <c r="H36" s="37">
        <f>H37+H38+H39</f>
        <v>13824667</v>
      </c>
      <c r="I36" s="37"/>
      <c r="J36" s="34"/>
      <c r="K36" s="35">
        <f>K37+K38+K40</f>
        <v>3335109.75</v>
      </c>
      <c r="L36" s="34"/>
      <c r="M36" s="35">
        <f>M37+M38+M40</f>
        <v>3937337.75</v>
      </c>
      <c r="N36" s="34"/>
      <c r="O36" s="35">
        <f>O37+O38+O40</f>
        <v>3276109.75</v>
      </c>
      <c r="P36" s="34"/>
      <c r="Q36" s="35">
        <f>Q37+Q38+Q40</f>
        <v>3276109.75</v>
      </c>
    </row>
    <row r="37" spans="1:17" ht="54" customHeight="1" x14ac:dyDescent="0.25">
      <c r="A37" s="65">
        <v>6814</v>
      </c>
      <c r="B37" s="66" t="s">
        <v>51</v>
      </c>
      <c r="C37" s="67">
        <v>2</v>
      </c>
      <c r="D37" s="67">
        <v>2.2999999999999998</v>
      </c>
      <c r="E37" s="67" t="s">
        <v>52</v>
      </c>
      <c r="F37" s="66" t="s">
        <v>53</v>
      </c>
      <c r="G37" s="17" t="s">
        <v>54</v>
      </c>
      <c r="H37" s="22">
        <f>K37+M37+O37+Q37</f>
        <v>12004439</v>
      </c>
      <c r="I37" s="79">
        <v>600</v>
      </c>
      <c r="J37" s="74"/>
      <c r="K37" s="18">
        <v>2926109.75</v>
      </c>
      <c r="L37" s="77">
        <v>600</v>
      </c>
      <c r="M37" s="18">
        <v>3226109.75</v>
      </c>
      <c r="N37" s="77"/>
      <c r="O37" s="18">
        <v>2926109.75</v>
      </c>
      <c r="P37" s="77"/>
      <c r="Q37" s="18">
        <v>2926109.75</v>
      </c>
    </row>
    <row r="38" spans="1:17" ht="59.25" customHeight="1" x14ac:dyDescent="0.25">
      <c r="A38" s="65"/>
      <c r="B38" s="66"/>
      <c r="C38" s="67"/>
      <c r="D38" s="67"/>
      <c r="E38" s="67"/>
      <c r="F38" s="66"/>
      <c r="G38" s="17" t="s">
        <v>55</v>
      </c>
      <c r="H38" s="22">
        <f>K38+M38+O38+Q38</f>
        <v>1000000</v>
      </c>
      <c r="I38" s="79"/>
      <c r="J38" s="75"/>
      <c r="K38" s="18">
        <v>250000</v>
      </c>
      <c r="L38" s="77"/>
      <c r="M38" s="18">
        <v>250000</v>
      </c>
      <c r="N38" s="77"/>
      <c r="O38" s="18">
        <v>250000</v>
      </c>
      <c r="P38" s="77"/>
      <c r="Q38" s="18">
        <v>250000</v>
      </c>
    </row>
    <row r="39" spans="1:17" ht="21.75" customHeight="1" x14ac:dyDescent="0.25">
      <c r="A39" s="45"/>
      <c r="B39" s="31"/>
      <c r="C39" s="32"/>
      <c r="D39" s="32"/>
      <c r="E39" s="32"/>
      <c r="F39" s="31"/>
      <c r="G39" s="31"/>
      <c r="H39" s="37">
        <f>H40</f>
        <v>820228</v>
      </c>
      <c r="I39" s="37"/>
      <c r="J39" s="34"/>
      <c r="K39" s="35">
        <f>K40</f>
        <v>159000</v>
      </c>
      <c r="L39" s="34"/>
      <c r="M39" s="35">
        <f>M40</f>
        <v>461228</v>
      </c>
      <c r="N39" s="34"/>
      <c r="O39" s="35">
        <f>O40</f>
        <v>100000</v>
      </c>
      <c r="P39" s="34"/>
      <c r="Q39" s="35">
        <f>Q40</f>
        <v>100000</v>
      </c>
    </row>
    <row r="40" spans="1:17" ht="61.5" customHeight="1" x14ac:dyDescent="0.25">
      <c r="A40" s="38">
        <v>6813</v>
      </c>
      <c r="B40" s="17" t="s">
        <v>56</v>
      </c>
      <c r="C40" s="19">
        <v>2</v>
      </c>
      <c r="D40" s="19">
        <v>2.2999999999999998</v>
      </c>
      <c r="E40" s="19" t="s">
        <v>52</v>
      </c>
      <c r="F40" s="15" t="s">
        <v>47</v>
      </c>
      <c r="G40" s="17" t="s">
        <v>57</v>
      </c>
      <c r="H40" s="22">
        <v>820228</v>
      </c>
      <c r="I40" s="20">
        <v>6000</v>
      </c>
      <c r="J40" s="21">
        <v>1500</v>
      </c>
      <c r="K40" s="18">
        <v>159000</v>
      </c>
      <c r="L40" s="21">
        <v>1500</v>
      </c>
      <c r="M40" s="18">
        <v>461228</v>
      </c>
      <c r="N40" s="21">
        <v>1800</v>
      </c>
      <c r="O40" s="18">
        <v>100000</v>
      </c>
      <c r="P40" s="21">
        <v>1200</v>
      </c>
      <c r="Q40" s="18">
        <v>100000</v>
      </c>
    </row>
    <row r="41" spans="1:17" ht="18.75" customHeight="1" x14ac:dyDescent="0.25">
      <c r="A41" s="84" t="s">
        <v>58</v>
      </c>
      <c r="B41" s="84"/>
      <c r="C41" s="84"/>
      <c r="D41" s="84"/>
      <c r="E41" s="84"/>
      <c r="F41" s="84"/>
      <c r="G41" s="84"/>
      <c r="H41" s="37">
        <f>H42+H46+H48+H55</f>
        <v>500122482</v>
      </c>
      <c r="I41" s="37"/>
      <c r="J41" s="34"/>
      <c r="K41" s="35">
        <f t="shared" ref="K41:Q41" si="0">K43+K45</f>
        <v>50792979.600000001</v>
      </c>
      <c r="L41" s="34"/>
      <c r="M41" s="35">
        <f t="shared" si="0"/>
        <v>56913154.399999999</v>
      </c>
      <c r="N41" s="34"/>
      <c r="O41" s="35">
        <f t="shared" si="0"/>
        <v>147661055</v>
      </c>
      <c r="P41" s="34"/>
      <c r="Q41" s="35">
        <f t="shared" si="0"/>
        <v>77251871</v>
      </c>
    </row>
    <row r="42" spans="1:17" ht="18.75" customHeight="1" x14ac:dyDescent="0.25">
      <c r="A42" s="40"/>
      <c r="B42" s="40"/>
      <c r="C42" s="40"/>
      <c r="D42" s="40"/>
      <c r="E42" s="40"/>
      <c r="F42" s="40"/>
      <c r="G42" s="40"/>
      <c r="H42" s="41">
        <f>H43+H44+H45</f>
        <v>337367832</v>
      </c>
      <c r="I42" s="42"/>
      <c r="J42" s="43"/>
      <c r="K42" s="44">
        <f>K43+K44+K45</f>
        <v>51792979.600000001</v>
      </c>
      <c r="L42" s="43"/>
      <c r="M42" s="44">
        <f>M43+M44+M45</f>
        <v>58122067.399999999</v>
      </c>
      <c r="N42" s="43"/>
      <c r="O42" s="44">
        <f>O43+O44+O45</f>
        <v>149200914</v>
      </c>
      <c r="P42" s="43"/>
      <c r="Q42" s="44">
        <f>Q43+Q44+Q45</f>
        <v>78251871</v>
      </c>
    </row>
    <row r="43" spans="1:17" s="4" customFormat="1" ht="56.25" customHeight="1" x14ac:dyDescent="0.25">
      <c r="A43" s="65" t="s">
        <v>59</v>
      </c>
      <c r="B43" s="66" t="s">
        <v>60</v>
      </c>
      <c r="C43" s="82">
        <v>3</v>
      </c>
      <c r="D43" s="82">
        <v>3.4</v>
      </c>
      <c r="E43" s="82" t="s">
        <v>61</v>
      </c>
      <c r="F43" s="80" t="s">
        <v>62</v>
      </c>
      <c r="G43" s="17" t="s">
        <v>63</v>
      </c>
      <c r="H43" s="22">
        <v>283653212</v>
      </c>
      <c r="I43" s="79">
        <v>4042</v>
      </c>
      <c r="J43" s="77">
        <v>404</v>
      </c>
      <c r="K43" s="18">
        <v>36125573.600000001</v>
      </c>
      <c r="L43" s="77">
        <v>606</v>
      </c>
      <c r="M43" s="18">
        <v>41880586.399999999</v>
      </c>
      <c r="N43" s="77">
        <v>2021</v>
      </c>
      <c r="O43" s="18">
        <v>137978118</v>
      </c>
      <c r="P43" s="77">
        <v>1011</v>
      </c>
      <c r="Q43" s="18">
        <v>67668934</v>
      </c>
    </row>
    <row r="44" spans="1:17" s="4" customFormat="1" ht="75" customHeight="1" x14ac:dyDescent="0.25">
      <c r="A44" s="65"/>
      <c r="B44" s="66"/>
      <c r="C44" s="82"/>
      <c r="D44" s="82"/>
      <c r="E44" s="82"/>
      <c r="F44" s="80"/>
      <c r="G44" s="17" t="s">
        <v>64</v>
      </c>
      <c r="H44" s="22">
        <v>4748772</v>
      </c>
      <c r="I44" s="79"/>
      <c r="J44" s="77"/>
      <c r="K44" s="18">
        <v>1000000</v>
      </c>
      <c r="L44" s="77"/>
      <c r="M44" s="18">
        <v>1208913</v>
      </c>
      <c r="N44" s="77"/>
      <c r="O44" s="18">
        <v>1539859</v>
      </c>
      <c r="P44" s="77"/>
      <c r="Q44" s="18">
        <v>1000000</v>
      </c>
    </row>
    <row r="45" spans="1:17" s="4" customFormat="1" ht="35.25" customHeight="1" x14ac:dyDescent="0.25">
      <c r="A45" s="65"/>
      <c r="B45" s="66"/>
      <c r="C45" s="82"/>
      <c r="D45" s="82"/>
      <c r="E45" s="82"/>
      <c r="F45" s="80"/>
      <c r="G45" s="17" t="s">
        <v>65</v>
      </c>
      <c r="H45" s="22">
        <f>K45+M45+O45+Q45</f>
        <v>48965848</v>
      </c>
      <c r="I45" s="79"/>
      <c r="J45" s="77"/>
      <c r="K45" s="18">
        <v>14667406</v>
      </c>
      <c r="L45" s="77"/>
      <c r="M45" s="18">
        <v>15032568</v>
      </c>
      <c r="N45" s="77"/>
      <c r="O45" s="18">
        <v>9682937</v>
      </c>
      <c r="P45" s="77"/>
      <c r="Q45" s="18">
        <v>9582937</v>
      </c>
    </row>
    <row r="46" spans="1:17" s="4" customFormat="1" ht="19.5" customHeight="1" x14ac:dyDescent="0.25">
      <c r="A46" s="40"/>
      <c r="B46" s="40"/>
      <c r="C46" s="40"/>
      <c r="D46" s="40"/>
      <c r="E46" s="40"/>
      <c r="F46" s="40"/>
      <c r="G46" s="40"/>
      <c r="H46" s="37">
        <f>H47</f>
        <v>34440044</v>
      </c>
      <c r="I46" s="37"/>
      <c r="J46" s="34"/>
      <c r="K46" s="35">
        <f>K47</f>
        <v>5721635.4500000002</v>
      </c>
      <c r="L46" s="34"/>
      <c r="M46" s="35">
        <f>M47</f>
        <v>5934427.2999999998</v>
      </c>
      <c r="N46" s="34"/>
      <c r="O46" s="35">
        <f>O47</f>
        <v>14423970.25</v>
      </c>
      <c r="P46" s="34"/>
      <c r="Q46" s="35">
        <f>Q47</f>
        <v>8360011</v>
      </c>
    </row>
    <row r="47" spans="1:17" ht="50.25" customHeight="1" x14ac:dyDescent="0.25">
      <c r="A47" s="38" t="s">
        <v>66</v>
      </c>
      <c r="B47" s="15" t="s">
        <v>67</v>
      </c>
      <c r="C47" s="23">
        <v>3</v>
      </c>
      <c r="D47" s="23">
        <v>3.4</v>
      </c>
      <c r="E47" s="23" t="s">
        <v>61</v>
      </c>
      <c r="F47" s="15"/>
      <c r="G47" s="17" t="s">
        <v>68</v>
      </c>
      <c r="H47" s="22">
        <v>34440044</v>
      </c>
      <c r="I47" s="20">
        <v>325</v>
      </c>
      <c r="J47" s="21">
        <v>33</v>
      </c>
      <c r="K47" s="18">
        <v>5721635.4500000002</v>
      </c>
      <c r="L47" s="21">
        <v>49</v>
      </c>
      <c r="M47" s="18">
        <v>5934427.2999999998</v>
      </c>
      <c r="N47" s="21">
        <v>162</v>
      </c>
      <c r="O47" s="18">
        <v>14423970.25</v>
      </c>
      <c r="P47" s="21">
        <v>81</v>
      </c>
      <c r="Q47" s="18">
        <v>8360011</v>
      </c>
    </row>
    <row r="48" spans="1:17" ht="16.5" customHeight="1" x14ac:dyDescent="0.25">
      <c r="A48" s="40"/>
      <c r="B48" s="40"/>
      <c r="C48" s="40"/>
      <c r="D48" s="40"/>
      <c r="E48" s="40"/>
      <c r="F48" s="40"/>
      <c r="G48" s="40"/>
      <c r="H48" s="37">
        <f>H49+H51+H52+H53+H54</f>
        <v>95655727</v>
      </c>
      <c r="I48" s="37"/>
      <c r="J48" s="34"/>
      <c r="K48" s="35">
        <f>K49+K51+K52+K53+K54</f>
        <v>12139229.25</v>
      </c>
      <c r="L48" s="34"/>
      <c r="M48" s="35">
        <f>M49+M51+M52+M53+M54</f>
        <v>48709883.25</v>
      </c>
      <c r="N48" s="34"/>
      <c r="O48" s="35">
        <f>O49+O51+O52+O53+O54</f>
        <v>17221775.25</v>
      </c>
      <c r="P48" s="34"/>
      <c r="Q48" s="35">
        <f>Q49+Q51+Q52+Q53+Q54</f>
        <v>17584839.25</v>
      </c>
    </row>
    <row r="49" spans="1:17" ht="45" customHeight="1" x14ac:dyDescent="0.25">
      <c r="A49" s="65" t="s">
        <v>69</v>
      </c>
      <c r="B49" s="66" t="s">
        <v>70</v>
      </c>
      <c r="C49" s="67">
        <v>3</v>
      </c>
      <c r="D49" s="67">
        <v>3.4</v>
      </c>
      <c r="E49" s="67" t="s">
        <v>61</v>
      </c>
      <c r="F49" s="80" t="s">
        <v>71</v>
      </c>
      <c r="G49" s="66" t="s">
        <v>72</v>
      </c>
      <c r="H49" s="83">
        <v>55306923</v>
      </c>
      <c r="I49" s="79">
        <v>100000</v>
      </c>
      <c r="J49" s="77">
        <v>22000</v>
      </c>
      <c r="K49" s="18">
        <v>8196765.75</v>
      </c>
      <c r="L49" s="77">
        <v>28000</v>
      </c>
      <c r="M49" s="18">
        <v>16461789.75</v>
      </c>
      <c r="N49" s="77">
        <v>28000</v>
      </c>
      <c r="O49" s="18">
        <v>15550551.75</v>
      </c>
      <c r="P49" s="77">
        <v>22000</v>
      </c>
      <c r="Q49" s="18">
        <v>15097815.75</v>
      </c>
    </row>
    <row r="50" spans="1:17" ht="24" hidden="1" customHeight="1" x14ac:dyDescent="0.25">
      <c r="A50" s="65"/>
      <c r="B50" s="66"/>
      <c r="C50" s="67"/>
      <c r="D50" s="67"/>
      <c r="E50" s="67"/>
      <c r="F50" s="80"/>
      <c r="G50" s="66"/>
      <c r="H50" s="83"/>
      <c r="I50" s="79"/>
      <c r="J50" s="77"/>
      <c r="K50" s="18"/>
      <c r="L50" s="77"/>
      <c r="M50" s="18"/>
      <c r="N50" s="77"/>
      <c r="O50" s="18"/>
      <c r="P50" s="77"/>
      <c r="Q50" s="18"/>
    </row>
    <row r="51" spans="1:17" ht="46.5" customHeight="1" x14ac:dyDescent="0.25">
      <c r="A51" s="65"/>
      <c r="B51" s="66"/>
      <c r="C51" s="67"/>
      <c r="D51" s="67"/>
      <c r="E51" s="67"/>
      <c r="F51" s="80"/>
      <c r="G51" s="17" t="s">
        <v>73</v>
      </c>
      <c r="H51" s="22">
        <v>10679894</v>
      </c>
      <c r="I51" s="79"/>
      <c r="J51" s="77"/>
      <c r="K51" s="18">
        <v>1421223.5</v>
      </c>
      <c r="L51" s="77"/>
      <c r="M51" s="18">
        <v>6266223.5</v>
      </c>
      <c r="N51" s="77"/>
      <c r="O51" s="18">
        <v>1671223.5</v>
      </c>
      <c r="P51" s="77"/>
      <c r="Q51" s="18">
        <v>1321223.5</v>
      </c>
    </row>
    <row r="52" spans="1:17" ht="44.25" customHeight="1" x14ac:dyDescent="0.25">
      <c r="A52" s="65"/>
      <c r="B52" s="66"/>
      <c r="C52" s="67"/>
      <c r="D52" s="67"/>
      <c r="E52" s="67"/>
      <c r="F52" s="80"/>
      <c r="G52" s="15" t="s">
        <v>74</v>
      </c>
      <c r="H52" s="22">
        <v>20250570</v>
      </c>
      <c r="I52" s="79"/>
      <c r="J52" s="77"/>
      <c r="K52" s="18">
        <v>2100000</v>
      </c>
      <c r="L52" s="77"/>
      <c r="M52" s="18">
        <v>18150570</v>
      </c>
      <c r="N52" s="77"/>
      <c r="O52" s="18"/>
      <c r="P52" s="77"/>
      <c r="Q52" s="18"/>
    </row>
    <row r="53" spans="1:17" ht="54.75" customHeight="1" x14ac:dyDescent="0.25">
      <c r="A53" s="65"/>
      <c r="B53" s="66"/>
      <c r="C53" s="67"/>
      <c r="D53" s="67"/>
      <c r="E53" s="67"/>
      <c r="F53" s="80"/>
      <c r="G53" s="15" t="s">
        <v>75</v>
      </c>
      <c r="H53" s="22">
        <v>7831300</v>
      </c>
      <c r="I53" s="79"/>
      <c r="J53" s="77"/>
      <c r="K53" s="18"/>
      <c r="L53" s="77"/>
      <c r="M53" s="18">
        <v>7831300</v>
      </c>
      <c r="N53" s="77"/>
      <c r="O53" s="18"/>
      <c r="P53" s="77"/>
      <c r="Q53" s="18"/>
    </row>
    <row r="54" spans="1:17" ht="39" customHeight="1" x14ac:dyDescent="0.25">
      <c r="A54" s="65"/>
      <c r="B54" s="66"/>
      <c r="C54" s="67"/>
      <c r="D54" s="67"/>
      <c r="E54" s="67"/>
      <c r="F54" s="80"/>
      <c r="G54" s="15" t="s">
        <v>76</v>
      </c>
      <c r="H54" s="22">
        <v>1587040</v>
      </c>
      <c r="I54" s="79"/>
      <c r="J54" s="77"/>
      <c r="K54" s="18">
        <v>421240</v>
      </c>
      <c r="L54" s="77"/>
      <c r="M54" s="18"/>
      <c r="N54" s="77"/>
      <c r="O54" s="18"/>
      <c r="P54" s="77"/>
      <c r="Q54" s="18">
        <v>1165800</v>
      </c>
    </row>
    <row r="55" spans="1:17" ht="20.25" customHeight="1" x14ac:dyDescent="0.25">
      <c r="A55" s="81"/>
      <c r="B55" s="81"/>
      <c r="C55" s="81"/>
      <c r="D55" s="81"/>
      <c r="E55" s="81"/>
      <c r="F55" s="81"/>
      <c r="G55" s="81"/>
      <c r="H55" s="37">
        <f>H56</f>
        <v>32658879</v>
      </c>
      <c r="I55" s="37"/>
      <c r="J55" s="34"/>
      <c r="K55" s="35">
        <f>K56</f>
        <v>8019140.5</v>
      </c>
      <c r="L55" s="34"/>
      <c r="M55" s="35">
        <f>M56</f>
        <v>8231107.5</v>
      </c>
      <c r="N55" s="34"/>
      <c r="O55" s="35">
        <f>O56</f>
        <v>8789490.5</v>
      </c>
      <c r="P55" s="34"/>
      <c r="Q55" s="35">
        <f>Q56</f>
        <v>7619140.5</v>
      </c>
    </row>
    <row r="56" spans="1:17" ht="69.75" customHeight="1" x14ac:dyDescent="0.25">
      <c r="A56" s="38" t="s">
        <v>77</v>
      </c>
      <c r="B56" s="15" t="s">
        <v>78</v>
      </c>
      <c r="C56" s="16">
        <v>3</v>
      </c>
      <c r="D56" s="16">
        <v>3.4</v>
      </c>
      <c r="E56" s="16" t="s">
        <v>61</v>
      </c>
      <c r="F56" s="15" t="s">
        <v>79</v>
      </c>
      <c r="G56" s="17" t="s">
        <v>80</v>
      </c>
      <c r="H56" s="22">
        <v>32658879</v>
      </c>
      <c r="I56" s="20">
        <v>4</v>
      </c>
      <c r="J56" s="8">
        <v>0</v>
      </c>
      <c r="K56" s="18">
        <v>8019140.5</v>
      </c>
      <c r="L56" s="21">
        <v>0</v>
      </c>
      <c r="M56" s="18">
        <v>8231107.5</v>
      </c>
      <c r="N56" s="21">
        <v>2</v>
      </c>
      <c r="O56" s="18">
        <v>8789490.5</v>
      </c>
      <c r="P56" s="21">
        <v>2</v>
      </c>
      <c r="Q56" s="18">
        <v>7619140.5</v>
      </c>
    </row>
    <row r="57" spans="1:17" ht="19.5" customHeight="1" x14ac:dyDescent="0.25">
      <c r="A57" s="38"/>
      <c r="B57" s="80" t="s">
        <v>81</v>
      </c>
      <c r="C57" s="80"/>
      <c r="D57" s="80"/>
      <c r="E57" s="80"/>
      <c r="F57" s="80"/>
      <c r="G57" s="80"/>
      <c r="H57" s="24">
        <f>G21+H36+H41</f>
        <v>890067260.28999996</v>
      </c>
      <c r="I57" s="20" t="s">
        <v>94</v>
      </c>
      <c r="J57" s="8" t="s">
        <v>94</v>
      </c>
      <c r="K57" s="8" t="s">
        <v>94</v>
      </c>
      <c r="L57" s="21" t="s">
        <v>94</v>
      </c>
      <c r="M57" s="8" t="s">
        <v>94</v>
      </c>
      <c r="N57" s="21" t="s">
        <v>94</v>
      </c>
      <c r="O57" s="8" t="s">
        <v>94</v>
      </c>
      <c r="P57" s="21" t="s">
        <v>94</v>
      </c>
      <c r="Q57" s="8" t="s">
        <v>94</v>
      </c>
    </row>
    <row r="58" spans="1:17" ht="19.5" customHeight="1" x14ac:dyDescent="0.25">
      <c r="A58" s="38"/>
      <c r="B58" s="76" t="s">
        <v>82</v>
      </c>
      <c r="C58" s="76"/>
      <c r="D58" s="76"/>
      <c r="E58" s="76"/>
      <c r="F58" s="76"/>
      <c r="G58" s="76"/>
      <c r="H58" s="24">
        <v>347105000</v>
      </c>
      <c r="I58" s="11" t="s">
        <v>94</v>
      </c>
      <c r="J58" s="8" t="s">
        <v>94</v>
      </c>
      <c r="K58" s="8" t="s">
        <v>94</v>
      </c>
      <c r="L58" s="21" t="s">
        <v>94</v>
      </c>
      <c r="M58" s="8" t="s">
        <v>94</v>
      </c>
      <c r="N58" s="21" t="s">
        <v>94</v>
      </c>
      <c r="O58" s="8" t="s">
        <v>94</v>
      </c>
      <c r="P58" s="21" t="s">
        <v>94</v>
      </c>
      <c r="Q58" s="8" t="s">
        <v>94</v>
      </c>
    </row>
    <row r="59" spans="1:17" ht="19.5" customHeight="1" x14ac:dyDescent="0.25">
      <c r="A59" s="38"/>
      <c r="B59" s="76" t="s">
        <v>86</v>
      </c>
      <c r="C59" s="76"/>
      <c r="D59" s="76"/>
      <c r="E59" s="76"/>
      <c r="F59" s="76"/>
      <c r="G59" s="76"/>
      <c r="H59" s="24">
        <v>15666169</v>
      </c>
      <c r="I59" s="20" t="s">
        <v>94</v>
      </c>
      <c r="J59" s="8" t="s">
        <v>94</v>
      </c>
      <c r="K59" s="8" t="s">
        <v>94</v>
      </c>
      <c r="L59" s="21" t="s">
        <v>94</v>
      </c>
      <c r="M59" s="8" t="s">
        <v>94</v>
      </c>
      <c r="N59" s="21" t="s">
        <v>94</v>
      </c>
      <c r="O59" s="8" t="s">
        <v>94</v>
      </c>
      <c r="P59" s="21" t="s">
        <v>94</v>
      </c>
      <c r="Q59" s="8" t="s">
        <v>94</v>
      </c>
    </row>
    <row r="60" spans="1:17" ht="19.5" customHeight="1" x14ac:dyDescent="0.25">
      <c r="A60" s="38"/>
      <c r="B60" s="53"/>
      <c r="C60" s="54"/>
      <c r="D60" s="54"/>
      <c r="E60" s="54"/>
      <c r="F60" s="54"/>
      <c r="G60" s="55"/>
      <c r="H60" s="24">
        <v>3623490</v>
      </c>
      <c r="I60" s="20"/>
      <c r="J60" s="8"/>
      <c r="K60" s="8"/>
      <c r="L60" s="21"/>
      <c r="M60" s="8"/>
      <c r="N60" s="21"/>
      <c r="O60" s="8"/>
      <c r="P60" s="21"/>
      <c r="Q60" s="8"/>
    </row>
    <row r="61" spans="1:17" ht="19.5" customHeight="1" x14ac:dyDescent="0.25">
      <c r="A61" s="38"/>
      <c r="B61" s="76" t="s">
        <v>83</v>
      </c>
      <c r="C61" s="76"/>
      <c r="D61" s="76"/>
      <c r="E61" s="76"/>
      <c r="F61" s="76"/>
      <c r="G61" s="76"/>
      <c r="H61" s="24">
        <v>786399802</v>
      </c>
      <c r="I61" s="20" t="s">
        <v>94</v>
      </c>
      <c r="J61" s="8" t="s">
        <v>94</v>
      </c>
      <c r="K61" s="8" t="s">
        <v>94</v>
      </c>
      <c r="L61" s="21" t="s">
        <v>94</v>
      </c>
      <c r="M61" s="8" t="s">
        <v>94</v>
      </c>
      <c r="N61" s="21" t="s">
        <v>94</v>
      </c>
      <c r="O61" s="8" t="s">
        <v>94</v>
      </c>
      <c r="P61" s="21" t="s">
        <v>94</v>
      </c>
      <c r="Q61" s="8" t="s">
        <v>94</v>
      </c>
    </row>
    <row r="62" spans="1:17" ht="19.5" customHeight="1" x14ac:dyDescent="0.25">
      <c r="A62" s="39"/>
      <c r="B62" s="76" t="s">
        <v>85</v>
      </c>
      <c r="C62" s="76"/>
      <c r="D62" s="76"/>
      <c r="E62" s="76"/>
      <c r="F62" s="76"/>
      <c r="G62" s="76"/>
      <c r="H62" s="24">
        <f>G21+H36+H41+H58+H61+H60</f>
        <v>2027195552.29</v>
      </c>
      <c r="I62" s="11" t="s">
        <v>94</v>
      </c>
      <c r="J62" s="8" t="s">
        <v>94</v>
      </c>
      <c r="K62" s="8" t="s">
        <v>94</v>
      </c>
      <c r="L62" s="8" t="s">
        <v>94</v>
      </c>
      <c r="M62" s="8" t="s">
        <v>94</v>
      </c>
      <c r="N62" s="8" t="s">
        <v>94</v>
      </c>
      <c r="O62" s="8" t="s">
        <v>94</v>
      </c>
      <c r="P62" s="8" t="s">
        <v>94</v>
      </c>
      <c r="Q62" s="8" t="s">
        <v>94</v>
      </c>
    </row>
    <row r="63" spans="1:17" ht="19.5" customHeight="1" x14ac:dyDescent="0.25">
      <c r="A63" s="39"/>
      <c r="B63" s="76" t="s">
        <v>84</v>
      </c>
      <c r="C63" s="76"/>
      <c r="D63" s="76"/>
      <c r="E63" s="76"/>
      <c r="F63" s="76"/>
      <c r="G63" s="76"/>
      <c r="H63" s="24">
        <v>996147898</v>
      </c>
      <c r="I63" s="11" t="s">
        <v>94</v>
      </c>
      <c r="J63" s="8" t="s">
        <v>94</v>
      </c>
      <c r="K63" s="8" t="s">
        <v>94</v>
      </c>
      <c r="L63" s="8" t="s">
        <v>94</v>
      </c>
      <c r="M63" s="8" t="s">
        <v>94</v>
      </c>
      <c r="N63" s="8" t="s">
        <v>94</v>
      </c>
      <c r="O63" s="8" t="s">
        <v>94</v>
      </c>
      <c r="P63" s="8" t="s">
        <v>94</v>
      </c>
      <c r="Q63" s="8" t="s">
        <v>94</v>
      </c>
    </row>
    <row r="64" spans="1:17" ht="19.5" customHeight="1" x14ac:dyDescent="0.25">
      <c r="A64" s="48"/>
      <c r="B64" s="56"/>
      <c r="C64" s="57"/>
      <c r="D64" s="57"/>
      <c r="E64" s="57"/>
      <c r="F64" s="57"/>
      <c r="G64" s="58"/>
      <c r="H64" s="49">
        <f>H62+H63</f>
        <v>3023343450.29</v>
      </c>
      <c r="I64" s="50" t="s">
        <v>94</v>
      </c>
      <c r="J64" s="51" t="s">
        <v>94</v>
      </c>
      <c r="K64" s="51" t="s">
        <v>94</v>
      </c>
      <c r="L64" s="51" t="s">
        <v>94</v>
      </c>
      <c r="M64" s="51" t="s">
        <v>94</v>
      </c>
      <c r="N64" s="51" t="s">
        <v>94</v>
      </c>
      <c r="O64" s="51" t="s">
        <v>94</v>
      </c>
      <c r="P64" s="51" t="s">
        <v>94</v>
      </c>
      <c r="Q64" s="51" t="s">
        <v>94</v>
      </c>
    </row>
    <row r="65" spans="1:11" x14ac:dyDescent="0.25">
      <c r="A65" s="2"/>
      <c r="B65" s="25"/>
      <c r="C65" s="25"/>
      <c r="D65" s="25"/>
      <c r="E65" s="2"/>
      <c r="F65" s="2"/>
      <c r="G65" s="2"/>
      <c r="H65" s="26"/>
      <c r="I65" s="12"/>
      <c r="J65" s="5"/>
      <c r="K65" s="2"/>
    </row>
    <row r="66" spans="1:11" x14ac:dyDescent="0.25">
      <c r="A66" s="2"/>
      <c r="B66" s="25"/>
      <c r="C66" s="25"/>
      <c r="D66" s="25"/>
      <c r="E66" s="2"/>
      <c r="F66" s="2"/>
      <c r="G66" s="2"/>
      <c r="H66" s="26"/>
      <c r="I66" s="12"/>
      <c r="J66" s="5"/>
      <c r="K66" s="5"/>
    </row>
    <row r="67" spans="1:11" x14ac:dyDescent="0.25">
      <c r="A67" s="2"/>
      <c r="B67" s="2"/>
      <c r="C67" s="2"/>
      <c r="D67" s="2"/>
      <c r="E67" s="2"/>
      <c r="F67" s="5"/>
      <c r="G67" s="5"/>
      <c r="H67" s="12"/>
      <c r="I67" s="12"/>
      <c r="J67" s="5"/>
      <c r="K67" s="5"/>
    </row>
    <row r="68" spans="1:11" x14ac:dyDescent="0.25">
      <c r="A68" s="27"/>
      <c r="B68" s="27"/>
      <c r="C68" s="27"/>
      <c r="D68" s="27"/>
      <c r="E68" s="27"/>
      <c r="F68" s="6"/>
      <c r="G68" s="6"/>
      <c r="H68" s="13"/>
      <c r="I68" s="13"/>
      <c r="J68" s="5"/>
      <c r="K68" s="5"/>
    </row>
    <row r="69" spans="1:11" x14ac:dyDescent="0.25">
      <c r="F69" s="7"/>
      <c r="G69" s="7"/>
      <c r="H69" s="14"/>
      <c r="J69" s="7"/>
      <c r="K69" s="7"/>
    </row>
    <row r="70" spans="1:11" x14ac:dyDescent="0.25">
      <c r="F70" s="7"/>
      <c r="G70" s="7"/>
      <c r="H70" s="14"/>
      <c r="I70" s="14"/>
      <c r="J70" s="85"/>
      <c r="K70" s="85"/>
    </row>
    <row r="71" spans="1:11" x14ac:dyDescent="0.25">
      <c r="B71" s="25"/>
      <c r="C71" s="25"/>
      <c r="D71" s="25"/>
      <c r="E71" s="2"/>
      <c r="F71" s="2"/>
      <c r="G71" s="2"/>
      <c r="H71" s="14"/>
      <c r="I71" s="14"/>
      <c r="J71" s="7"/>
      <c r="K71" s="5"/>
    </row>
    <row r="72" spans="1:11" x14ac:dyDescent="0.25">
      <c r="B72" s="25"/>
      <c r="C72" s="25"/>
      <c r="D72" s="25"/>
      <c r="E72" s="2"/>
      <c r="F72" s="2"/>
      <c r="G72" s="2"/>
      <c r="H72" s="52"/>
      <c r="I72" s="14"/>
      <c r="J72" s="7"/>
      <c r="K72" s="5"/>
    </row>
    <row r="73" spans="1:11" x14ac:dyDescent="0.25">
      <c r="B73" s="2"/>
      <c r="C73" s="2"/>
      <c r="D73" s="2"/>
      <c r="E73" s="2"/>
      <c r="F73" s="5"/>
      <c r="G73" s="5"/>
      <c r="H73" s="12"/>
      <c r="I73" s="14"/>
      <c r="J73" s="7"/>
      <c r="K73" s="5"/>
    </row>
    <row r="74" spans="1:11" x14ac:dyDescent="0.25">
      <c r="B74" s="27"/>
      <c r="C74" s="27"/>
      <c r="D74" s="27"/>
      <c r="E74" s="27"/>
      <c r="F74" s="6"/>
      <c r="G74" s="6"/>
      <c r="H74" s="13"/>
      <c r="I74" s="14"/>
      <c r="J74" s="6"/>
      <c r="K74" s="5"/>
    </row>
    <row r="75" spans="1:11" x14ac:dyDescent="0.25">
      <c r="F75" s="7"/>
      <c r="G75" s="7"/>
      <c r="H75" s="14"/>
      <c r="I75" s="14"/>
      <c r="J75" s="6"/>
      <c r="K75" s="5"/>
    </row>
    <row r="76" spans="1:11" x14ac:dyDescent="0.25">
      <c r="F76" s="7"/>
      <c r="G76" s="7"/>
      <c r="H76" s="14"/>
      <c r="I76" s="14"/>
      <c r="J76" s="6"/>
    </row>
    <row r="77" spans="1:11" x14ac:dyDescent="0.25">
      <c r="F77" s="7"/>
      <c r="G77" s="7"/>
      <c r="H77" s="14"/>
      <c r="I77" s="14"/>
      <c r="J77" s="6"/>
    </row>
    <row r="78" spans="1:11" x14ac:dyDescent="0.25">
      <c r="F78" s="7"/>
      <c r="G78" s="7"/>
      <c r="H78" s="14"/>
      <c r="I78" s="14"/>
      <c r="J78" s="6"/>
    </row>
    <row r="79" spans="1:11" x14ac:dyDescent="0.25">
      <c r="J79" s="6"/>
    </row>
    <row r="80" spans="1:11" x14ac:dyDescent="0.25">
      <c r="J80" s="6"/>
    </row>
    <row r="81" spans="10:11" x14ac:dyDescent="0.25">
      <c r="J81" s="6"/>
    </row>
    <row r="82" spans="10:11" x14ac:dyDescent="0.25">
      <c r="J82" s="6"/>
    </row>
    <row r="83" spans="10:11" x14ac:dyDescent="0.25">
      <c r="J83" s="6"/>
    </row>
    <row r="84" spans="10:11" x14ac:dyDescent="0.25">
      <c r="J84" s="6"/>
    </row>
    <row r="85" spans="10:11" x14ac:dyDescent="0.25">
      <c r="J85" s="6"/>
    </row>
    <row r="86" spans="10:11" x14ac:dyDescent="0.25">
      <c r="J86" s="6"/>
    </row>
    <row r="87" spans="10:11" x14ac:dyDescent="0.25">
      <c r="J87" s="6"/>
    </row>
    <row r="88" spans="10:11" x14ac:dyDescent="0.25">
      <c r="J88" s="6"/>
    </row>
    <row r="89" spans="10:11" x14ac:dyDescent="0.25">
      <c r="J89" s="6"/>
    </row>
    <row r="90" spans="10:11" x14ac:dyDescent="0.25">
      <c r="J90" s="6"/>
    </row>
    <row r="91" spans="10:11" x14ac:dyDescent="0.25">
      <c r="J91" s="6"/>
    </row>
    <row r="92" spans="10:11" x14ac:dyDescent="0.25">
      <c r="J92" s="3"/>
      <c r="K92" s="3"/>
    </row>
    <row r="93" spans="10:11" x14ac:dyDescent="0.25">
      <c r="J93" s="3"/>
    </row>
  </sheetData>
  <mergeCells count="109">
    <mergeCell ref="B59:G59"/>
    <mergeCell ref="B61:G61"/>
    <mergeCell ref="N29:N31"/>
    <mergeCell ref="A7:Q7"/>
    <mergeCell ref="A29:A31"/>
    <mergeCell ref="B29:B31"/>
    <mergeCell ref="C29:C31"/>
    <mergeCell ref="D29:D31"/>
    <mergeCell ref="E29:E31"/>
    <mergeCell ref="F29:F31"/>
    <mergeCell ref="A23:A24"/>
    <mergeCell ref="B23:B24"/>
    <mergeCell ref="C23:C24"/>
    <mergeCell ref="D23:D24"/>
    <mergeCell ref="E23:E24"/>
    <mergeCell ref="F23:F24"/>
    <mergeCell ref="I23:I24"/>
    <mergeCell ref="L29:L31"/>
    <mergeCell ref="A13:Q13"/>
    <mergeCell ref="A17:A20"/>
    <mergeCell ref="B17:I17"/>
    <mergeCell ref="J17:K17"/>
    <mergeCell ref="L17:M17"/>
    <mergeCell ref="N17:O17"/>
    <mergeCell ref="P17:Q17"/>
    <mergeCell ref="J70:K70"/>
    <mergeCell ref="J23:J24"/>
    <mergeCell ref="L23:L24"/>
    <mergeCell ref="N23:N24"/>
    <mergeCell ref="P23:P24"/>
    <mergeCell ref="P37:P38"/>
    <mergeCell ref="L49:L54"/>
    <mergeCell ref="N49:N54"/>
    <mergeCell ref="N37:N38"/>
    <mergeCell ref="A41:G41"/>
    <mergeCell ref="A43:A45"/>
    <mergeCell ref="B43:B45"/>
    <mergeCell ref="F43:F45"/>
    <mergeCell ref="A37:A38"/>
    <mergeCell ref="B37:B38"/>
    <mergeCell ref="C37:C38"/>
    <mergeCell ref="D37:D38"/>
    <mergeCell ref="E37:E38"/>
    <mergeCell ref="B49:B54"/>
    <mergeCell ref="C49:C54"/>
    <mergeCell ref="D49:D54"/>
    <mergeCell ref="E49:E54"/>
    <mergeCell ref="F49:F54"/>
    <mergeCell ref="C43:C45"/>
    <mergeCell ref="D43:D45"/>
    <mergeCell ref="E43:E45"/>
    <mergeCell ref="I29:I31"/>
    <mergeCell ref="J29:J31"/>
    <mergeCell ref="G49:G50"/>
    <mergeCell ref="H49:H50"/>
    <mergeCell ref="I49:I54"/>
    <mergeCell ref="J49:J54"/>
    <mergeCell ref="A36:G36"/>
    <mergeCell ref="D34:D35"/>
    <mergeCell ref="E34:E35"/>
    <mergeCell ref="F34:F35"/>
    <mergeCell ref="P18:Q19"/>
    <mergeCell ref="A21:A22"/>
    <mergeCell ref="J37:J38"/>
    <mergeCell ref="B63:G63"/>
    <mergeCell ref="B62:G62"/>
    <mergeCell ref="J34:J35"/>
    <mergeCell ref="L34:L35"/>
    <mergeCell ref="N34:N35"/>
    <mergeCell ref="P34:P35"/>
    <mergeCell ref="P29:P31"/>
    <mergeCell ref="I37:I38"/>
    <mergeCell ref="L37:L38"/>
    <mergeCell ref="I43:I45"/>
    <mergeCell ref="J43:J45"/>
    <mergeCell ref="L43:L45"/>
    <mergeCell ref="N43:N45"/>
    <mergeCell ref="P43:P45"/>
    <mergeCell ref="P49:P54"/>
    <mergeCell ref="B58:G58"/>
    <mergeCell ref="F37:F38"/>
    <mergeCell ref="I34:I35"/>
    <mergeCell ref="B57:G57"/>
    <mergeCell ref="A55:G55"/>
    <mergeCell ref="A49:A54"/>
    <mergeCell ref="B60:G60"/>
    <mergeCell ref="B64:G64"/>
    <mergeCell ref="A8:Q8"/>
    <mergeCell ref="A9:Q9"/>
    <mergeCell ref="A10:B10"/>
    <mergeCell ref="E10:I10"/>
    <mergeCell ref="A12:B12"/>
    <mergeCell ref="E12:I12"/>
    <mergeCell ref="A11:B11"/>
    <mergeCell ref="E11:I11"/>
    <mergeCell ref="B18:B20"/>
    <mergeCell ref="C18:E19"/>
    <mergeCell ref="F18:F20"/>
    <mergeCell ref="G18:G20"/>
    <mergeCell ref="H18:H20"/>
    <mergeCell ref="I18:I20"/>
    <mergeCell ref="B21:F22"/>
    <mergeCell ref="G21:H21"/>
    <mergeCell ref="A34:A35"/>
    <mergeCell ref="B34:B35"/>
    <mergeCell ref="C34:C35"/>
    <mergeCell ref="J18:K19"/>
    <mergeCell ref="L18:M19"/>
    <mergeCell ref="N18:O19"/>
  </mergeCells>
  <printOptions horizontalCentered="1"/>
  <pageMargins left="0.25" right="0.25" top="0.25" bottom="0.5" header="0" footer="0"/>
  <pageSetup paperSize="5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PRES. DISTRIB.POR TRIM.-2025</vt:lpstr>
      <vt:lpstr>'PRES. DISTRIB.POR TRIM.-2025'!Área_de_impresión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Silie</dc:creator>
  <cp:lastModifiedBy>Ada Ysabel Valenzuela Guerrero</cp:lastModifiedBy>
  <cp:lastPrinted>2025-02-05T17:27:38Z</cp:lastPrinted>
  <dcterms:created xsi:type="dcterms:W3CDTF">2025-01-09T14:27:35Z</dcterms:created>
  <dcterms:modified xsi:type="dcterms:W3CDTF">2025-05-23T15:04:35Z</dcterms:modified>
</cp:coreProperties>
</file>